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<sst xmlns="http://schemas.openxmlformats.org/spreadsheetml/2006/main" uniqueCount="108">
  <si>
    <t>PES</t>
  </si>
  <si>
    <t>GYC</t>
  </si>
  <si>
    <t>Proyecto</t>
  </si>
  <si>
    <t>Cliente</t>
  </si>
  <si>
    <t>Entrada</t>
  </si>
  <si>
    <t>Salida</t>
  </si>
  <si>
    <t>Estado</t>
  </si>
  <si>
    <t>Duración</t>
  </si>
  <si>
    <t>Propuesta</t>
  </si>
  <si>
    <t>Proyectado</t>
  </si>
  <si>
    <t>Ejecutado</t>
  </si>
  <si>
    <t>Proyectado vs Ejecutado</t>
  </si>
  <si>
    <t>Ciudad</t>
  </si>
  <si>
    <t>Encargado</t>
  </si>
  <si>
    <t>1012-2014</t>
  </si>
  <si>
    <t>PI centro comercial - FUNCIONES Y PILOTAJES SAS</t>
  </si>
  <si>
    <t>FUNDACIONES Y PILOTAJES SAS.</t>
  </si>
  <si>
    <t>2012-10-09</t>
  </si>
  <si>
    <t>Sin programa</t>
  </si>
  <si>
    <t>BOGOTA</t>
  </si>
  <si>
    <t>John Francisco Parra</t>
  </si>
  <si>
    <t>1012-2015</t>
  </si>
  <si>
    <t>Perforac Ituango adi. 2 contrato - CONSORCIO SAINC</t>
  </si>
  <si>
    <t>INCONSA...</t>
  </si>
  <si>
    <t>ITUANGO</t>
  </si>
  <si>
    <t>Henry GarzÃ³n</t>
  </si>
  <si>
    <t>1012-2016</t>
  </si>
  <si>
    <t>DiseÃ±o muro contenciÃ³n adicionales Pes 5319 - CSO</t>
  </si>
  <si>
    <t>Concesion Sabana de Occidente</t>
  </si>
  <si>
    <t>Alba Naranjo</t>
  </si>
  <si>
    <t>1012-2017</t>
  </si>
  <si>
    <t>EE Sitio inestable via BogotÃ¡ - La mesa - DEVISAB</t>
  </si>
  <si>
    <t>DEVISAB</t>
  </si>
  <si>
    <t>Bibiana Sepulveda Ospina</t>
  </si>
  <si>
    <t>1012-2018</t>
  </si>
  <si>
    <t>INS InstalaciÃ³n InstrumentaciÃ³n - CONINVIAL</t>
  </si>
  <si>
    <t>CONINVIAL SAS.</t>
  </si>
  <si>
    <t>2012-10-11</t>
  </si>
  <si>
    <t>Por iniciar</t>
  </si>
  <si>
    <t>1012-2019</t>
  </si>
  <si>
    <t>DP Sectores de Adelantamiento - DEVISAB</t>
  </si>
  <si>
    <t>Carlos Alfonso Cuadro Causil</t>
  </si>
  <si>
    <t>1012-2020</t>
  </si>
  <si>
    <t>EE Sitios inestables BogotÃ¡ - La mesa - DEVISAB</t>
  </si>
  <si>
    <t>1012-2021</t>
  </si>
  <si>
    <t>PIT Prueba de integridad Pilotes - TERRANUM</t>
  </si>
  <si>
    <t xml:space="preserve">TERRANUM SAS. </t>
  </si>
  <si>
    <t>1012-2022</t>
  </si>
  <si>
    <t>AcompaÃ±a TÃ©cnico visitas de obra - PRISMA S.A.</t>
  </si>
  <si>
    <t>LADRILLERA PRISMA S.A.</t>
  </si>
  <si>
    <t>2012-10-17</t>
  </si>
  <si>
    <t>1012-2023</t>
  </si>
  <si>
    <t>ES Sobre linea Guavio - Trabajos Adicionales - EEB</t>
  </si>
  <si>
    <t>EMPRESA DE ENERGIA DE BOGOTÃ</t>
  </si>
  <si>
    <t>Leonardo Sanchez Jalabe</t>
  </si>
  <si>
    <t>1012-2024</t>
  </si>
  <si>
    <t>EE Sitios  Sierra II - INGENIERIA DE VÃAS S.A</t>
  </si>
  <si>
    <t>INGENIERIA DE VIAS S.A</t>
  </si>
  <si>
    <t>2012-10-18</t>
  </si>
  <si>
    <t>1012-2025</t>
  </si>
  <si>
    <t>EE Land - Barbo - INGENIERIA DE VÃAS S.A</t>
  </si>
  <si>
    <t>INGENIERIA DE VIAS S.A.</t>
  </si>
  <si>
    <t>2012-10-26</t>
  </si>
  <si>
    <t>En proceso</t>
  </si>
  <si>
    <t>Belsy Cristina Ramirez Naranjo</t>
  </si>
  <si>
    <t>1012-2026</t>
  </si>
  <si>
    <t>EG  de tuberia - AGUILAR CONSTRUCCIONES</t>
  </si>
  <si>
    <t>AGUILAR CONSTRUCCIONES S.A.</t>
  </si>
  <si>
    <t>2012-10-23</t>
  </si>
  <si>
    <t>Oscar Javier Mesa Gonzalez</t>
  </si>
  <si>
    <t>1012-2027</t>
  </si>
  <si>
    <t>PIT  de Pilotes Santa Marta - GEO</t>
  </si>
  <si>
    <t>Geofundaciones</t>
  </si>
  <si>
    <t>2012-10-19</t>
  </si>
  <si>
    <t>1012-2028</t>
  </si>
  <si>
    <t>EE sitios recomendaciÃ³n 4 sitios caida roca  - CSO</t>
  </si>
  <si>
    <t>1012-2029</t>
  </si>
  <si>
    <t>FWD MediciÃ³n deflectometrica Troncal Call 80 - MHC</t>
  </si>
  <si>
    <t>MARIO HUERTAS COTES MHC</t>
  </si>
  <si>
    <t>2012-10-22</t>
  </si>
  <si>
    <t>1012-2030</t>
  </si>
  <si>
    <t>FWD MediciÃ³n deflectometrica  - OMAR SEPULVEDA</t>
  </si>
  <si>
    <t>OMAR SEPULVEDA</t>
  </si>
  <si>
    <t>Lina Maria Neira Giron</t>
  </si>
  <si>
    <t>1012-2031</t>
  </si>
  <si>
    <t>EE de zonas inestables vÃ­a Honda - Maniz - ESTYMA</t>
  </si>
  <si>
    <t>ESTYMA S.A</t>
  </si>
  <si>
    <t>Gerardo Alonso Rodriguez Romero</t>
  </si>
  <si>
    <t>1012-2032</t>
  </si>
  <si>
    <t>INS InstalaciÃ³n InstrumentaciÃ³n K7 730 - CONINVIAL</t>
  </si>
  <si>
    <t>2012-10-24</t>
  </si>
  <si>
    <t>VILLAVICENCIO</t>
  </si>
  <si>
    <t>1012-2033</t>
  </si>
  <si>
    <t>FWD Rediagnostico de un CIV - UTMVB</t>
  </si>
  <si>
    <t>Union Temporal Mantenimiento Vial Bogota</t>
  </si>
  <si>
    <t>1012-2034</t>
  </si>
  <si>
    <t>EG ciclopuente calle 26 en BogotÃ¡ - OPAIN</t>
  </si>
  <si>
    <t>OPAIN.....</t>
  </si>
  <si>
    <t>2012-10-25</t>
  </si>
  <si>
    <t>Anulado</t>
  </si>
  <si>
    <t>1012-2035</t>
  </si>
  <si>
    <t>Visita tÃ©cnica Bucaramanga - MHC</t>
  </si>
  <si>
    <t>MHC INGENIEROS</t>
  </si>
  <si>
    <t>Yuddy Carolina Ramirez LLanos</t>
  </si>
  <si>
    <t># Proyectos</t>
  </si>
  <si>
    <t>%</t>
  </si>
  <si>
    <t>Valor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</si>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</sst>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0"/>
  <sheetViews>
    <sheetView tabSelected="1" workbookViewId="0" showGridLines="true" showRowColHeaders="1"/>
  </sheetViews>
  <sheetFormatPr defaultRowHeight="12.75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5436</v>
      </c>
      <c r="B2" t="s">
        <v>14</v>
      </c>
      <c r="C2" t="s">
        <v>15</v>
      </c>
      <c r="D2" t="s">
        <v>16</v>
      </c>
      <c r="E2" t="s">
        <v>17</v>
      </c>
      <c r="F2" t="s">
        <v>17</v>
      </c>
      <c r="G2" t="s">
        <v>18</v>
      </c>
      <c r="H2">
        <v>0</v>
      </c>
      <c r="I2">
        <v>640000</v>
      </c>
      <c r="J2">
        <v>0</v>
      </c>
      <c r="K2">
        <v>0</v>
      </c>
      <c r="L2" s="1" t="str">
        <f>K2/J2</f>
        <v>0</v>
      </c>
      <c r="M2" t="s">
        <v>19</v>
      </c>
      <c r="N2" t="s">
        <v>20</v>
      </c>
    </row>
    <row r="3" spans="1:14">
      <c r="A3">
        <v>5440</v>
      </c>
      <c r="B3" t="s">
        <v>21</v>
      </c>
      <c r="C3" t="s">
        <v>22</v>
      </c>
      <c r="D3" t="s">
        <v>23</v>
      </c>
      <c r="E3" t="s">
        <v>17</v>
      </c>
      <c r="F3" t="s">
        <v>17</v>
      </c>
      <c r="G3" t="s">
        <v>18</v>
      </c>
      <c r="H3">
        <v>0</v>
      </c>
      <c r="I3">
        <v>25617150</v>
      </c>
      <c r="J3">
        <v>0</v>
      </c>
      <c r="K3">
        <v>0</v>
      </c>
      <c r="L3" s="1" t="str">
        <f>K3/J3</f>
        <v>0</v>
      </c>
      <c r="M3" t="s">
        <v>24</v>
      </c>
      <c r="N3" t="s">
        <v>25</v>
      </c>
    </row>
    <row r="4" spans="1:14">
      <c r="A4">
        <v>5427</v>
      </c>
      <c r="B4" t="s">
        <v>26</v>
      </c>
      <c r="C4" t="s">
        <v>27</v>
      </c>
      <c r="D4" t="s">
        <v>28</v>
      </c>
      <c r="E4" t="s">
        <v>17</v>
      </c>
      <c r="F4" t="s">
        <v>17</v>
      </c>
      <c r="G4" t="s">
        <v>18</v>
      </c>
      <c r="H4">
        <v>0</v>
      </c>
      <c r="I4">
        <v>46972758</v>
      </c>
      <c r="J4">
        <v>0</v>
      </c>
      <c r="K4">
        <v>0</v>
      </c>
      <c r="L4" s="1" t="str">
        <f>K4/J4</f>
        <v>0</v>
      </c>
      <c r="M4" t="s">
        <v>19</v>
      </c>
      <c r="N4" t="s">
        <v>29</v>
      </c>
    </row>
    <row r="5" spans="1:14">
      <c r="A5">
        <v>5387</v>
      </c>
      <c r="B5" t="s">
        <v>30</v>
      </c>
      <c r="C5" t="s">
        <v>31</v>
      </c>
      <c r="D5" t="s">
        <v>32</v>
      </c>
      <c r="E5" t="s">
        <v>17</v>
      </c>
      <c r="F5" t="s">
        <v>17</v>
      </c>
      <c r="G5" t="s">
        <v>18</v>
      </c>
      <c r="H5">
        <v>0</v>
      </c>
      <c r="I5">
        <v>0</v>
      </c>
      <c r="J5">
        <v>0</v>
      </c>
      <c r="K5">
        <v>0</v>
      </c>
      <c r="L5" s="1" t="str">
        <f>K5/J5</f>
        <v>0</v>
      </c>
      <c r="M5" t="s">
        <v>19</v>
      </c>
      <c r="N5" t="s">
        <v>33</v>
      </c>
    </row>
    <row r="6" spans="1:14">
      <c r="A6">
        <v>5434</v>
      </c>
      <c r="B6" t="s">
        <v>34</v>
      </c>
      <c r="C6" t="s">
        <v>35</v>
      </c>
      <c r="D6" t="s">
        <v>36</v>
      </c>
      <c r="E6" t="s">
        <v>17</v>
      </c>
      <c r="F6" t="s">
        <v>37</v>
      </c>
      <c r="G6" t="s">
        <v>38</v>
      </c>
      <c r="H6">
        <v>2</v>
      </c>
      <c r="I6">
        <v>6882967.05</v>
      </c>
      <c r="J6">
        <v>2156250</v>
      </c>
      <c r="K6">
        <v>0</v>
      </c>
      <c r="L6" s="1">
        <f>K6/J6</f>
        <v>0</v>
      </c>
      <c r="M6" t="s">
        <v>19</v>
      </c>
      <c r="N6" t="s">
        <v>33</v>
      </c>
    </row>
    <row r="7" spans="1:14">
      <c r="A7">
        <v>5221</v>
      </c>
      <c r="B7" t="s">
        <v>39</v>
      </c>
      <c r="C7" t="s">
        <v>40</v>
      </c>
      <c r="D7" t="s">
        <v>32</v>
      </c>
      <c r="E7" t="s">
        <v>17</v>
      </c>
      <c r="F7" t="s">
        <v>17</v>
      </c>
      <c r="G7" t="s">
        <v>18</v>
      </c>
      <c r="H7">
        <v>0</v>
      </c>
      <c r="I7">
        <v>67343800</v>
      </c>
      <c r="J7">
        <v>19897276</v>
      </c>
      <c r="K7">
        <v>425326</v>
      </c>
      <c r="L7" s="1">
        <f>K7/J7</f>
        <v>0.0213760918831</v>
      </c>
      <c r="M7" t="s">
        <v>19</v>
      </c>
      <c r="N7" t="s">
        <v>41</v>
      </c>
    </row>
    <row r="8" spans="1:14">
      <c r="A8">
        <v>5433</v>
      </c>
      <c r="B8" t="s">
        <v>42</v>
      </c>
      <c r="C8" t="s">
        <v>43</v>
      </c>
      <c r="D8" t="s">
        <v>32</v>
      </c>
      <c r="E8" t="s">
        <v>17</v>
      </c>
      <c r="F8" t="s">
        <v>17</v>
      </c>
      <c r="G8" t="s">
        <v>18</v>
      </c>
      <c r="H8">
        <v>0</v>
      </c>
      <c r="I8">
        <v>30000000</v>
      </c>
      <c r="J8">
        <v>0</v>
      </c>
      <c r="K8">
        <v>0</v>
      </c>
      <c r="L8" s="1" t="str">
        <f>K8/J8</f>
        <v>0</v>
      </c>
      <c r="M8" t="s">
        <v>19</v>
      </c>
      <c r="N8" t="s">
        <v>33</v>
      </c>
    </row>
    <row r="9" spans="1:14">
      <c r="A9">
        <v>5385</v>
      </c>
      <c r="B9" t="s">
        <v>44</v>
      </c>
      <c r="C9" t="s">
        <v>45</v>
      </c>
      <c r="D9" t="s">
        <v>46</v>
      </c>
      <c r="E9" t="s">
        <v>37</v>
      </c>
      <c r="F9" t="s">
        <v>37</v>
      </c>
      <c r="G9" t="s">
        <v>18</v>
      </c>
      <c r="H9">
        <v>0</v>
      </c>
      <c r="I9">
        <v>4180000</v>
      </c>
      <c r="J9">
        <v>0</v>
      </c>
      <c r="K9">
        <v>0</v>
      </c>
      <c r="L9" s="1" t="str">
        <f>K9/J9</f>
        <v>0</v>
      </c>
      <c r="M9" t="s">
        <v>19</v>
      </c>
      <c r="N9" t="s">
        <v>20</v>
      </c>
    </row>
    <row r="10" spans="1:14">
      <c r="A10">
        <v>5175</v>
      </c>
      <c r="B10" t="s">
        <v>47</v>
      </c>
      <c r="C10" t="s">
        <v>48</v>
      </c>
      <c r="D10" t="s">
        <v>49</v>
      </c>
      <c r="E10" t="s">
        <v>50</v>
      </c>
      <c r="F10" t="s">
        <v>50</v>
      </c>
      <c r="G10" t="s">
        <v>18</v>
      </c>
      <c r="H10">
        <v>0</v>
      </c>
      <c r="I10">
        <v>17012000</v>
      </c>
      <c r="J10">
        <v>0</v>
      </c>
      <c r="K10">
        <v>0</v>
      </c>
      <c r="L10" s="1" t="str">
        <f>K10/J10</f>
        <v>0</v>
      </c>
      <c r="M10" t="s">
        <v>19</v>
      </c>
      <c r="N10" t="s">
        <v>25</v>
      </c>
    </row>
    <row r="11" spans="1:14">
      <c r="A11">
        <v>5429</v>
      </c>
      <c r="B11" t="s">
        <v>51</v>
      </c>
      <c r="C11" t="s">
        <v>52</v>
      </c>
      <c r="D11" t="s">
        <v>53</v>
      </c>
      <c r="E11" t="s">
        <v>50</v>
      </c>
      <c r="F11" t="s">
        <v>50</v>
      </c>
      <c r="G11" t="s">
        <v>18</v>
      </c>
      <c r="H11">
        <v>0</v>
      </c>
      <c r="I11">
        <v>16885500</v>
      </c>
      <c r="J11">
        <v>0</v>
      </c>
      <c r="K11">
        <v>0</v>
      </c>
      <c r="L11" s="1" t="str">
        <f>K11/J11</f>
        <v>0</v>
      </c>
      <c r="M11" t="s">
        <v>19</v>
      </c>
      <c r="N11" t="s">
        <v>54</v>
      </c>
    </row>
    <row r="12" spans="1:14">
      <c r="A12">
        <v>5441</v>
      </c>
      <c r="B12" t="s">
        <v>55</v>
      </c>
      <c r="C12" t="s">
        <v>56</v>
      </c>
      <c r="D12" t="s">
        <v>57</v>
      </c>
      <c r="E12" t="s">
        <v>58</v>
      </c>
      <c r="F12" t="s">
        <v>58</v>
      </c>
      <c r="G12" t="s">
        <v>18</v>
      </c>
      <c r="H12">
        <v>0</v>
      </c>
      <c r="I12">
        <v>155798000</v>
      </c>
      <c r="J12">
        <v>0</v>
      </c>
      <c r="K12">
        <v>0</v>
      </c>
      <c r="L12" s="1" t="str">
        <f>K12/J12</f>
        <v>0</v>
      </c>
      <c r="M12" t="s">
        <v>19</v>
      </c>
      <c r="N12" t="s">
        <v>54</v>
      </c>
    </row>
    <row r="13" spans="1:14">
      <c r="A13">
        <v>5349</v>
      </c>
      <c r="B13" t="s">
        <v>59</v>
      </c>
      <c r="C13" t="s">
        <v>60</v>
      </c>
      <c r="D13" t="s">
        <v>61</v>
      </c>
      <c r="E13" t="s">
        <v>58</v>
      </c>
      <c r="F13" t="s">
        <v>62</v>
      </c>
      <c r="G13" t="s">
        <v>63</v>
      </c>
      <c r="H13">
        <v>8</v>
      </c>
      <c r="I13">
        <v>116074000</v>
      </c>
      <c r="J13">
        <v>20252000</v>
      </c>
      <c r="K13">
        <v>231996</v>
      </c>
      <c r="L13" s="1">
        <f>K13/J13</f>
        <v>0.011455461189</v>
      </c>
      <c r="M13" t="s">
        <v>19</v>
      </c>
      <c r="N13" t="s">
        <v>64</v>
      </c>
    </row>
    <row r="14" spans="1:14">
      <c r="A14">
        <v>5449</v>
      </c>
      <c r="B14" t="s">
        <v>65</v>
      </c>
      <c r="C14" t="s">
        <v>66</v>
      </c>
      <c r="D14" t="s">
        <v>67</v>
      </c>
      <c r="E14" t="s">
        <v>58</v>
      </c>
      <c r="F14" t="s">
        <v>68</v>
      </c>
      <c r="G14" t="s">
        <v>63</v>
      </c>
      <c r="H14">
        <v>5</v>
      </c>
      <c r="I14">
        <v>6545000</v>
      </c>
      <c r="J14">
        <v>612000</v>
      </c>
      <c r="K14">
        <v>42000</v>
      </c>
      <c r="L14" s="1">
        <f>K14/J14</f>
        <v>0.0686274509804</v>
      </c>
      <c r="M14" t="s">
        <v>19</v>
      </c>
      <c r="N14" t="s">
        <v>69</v>
      </c>
    </row>
    <row r="15" spans="1:14">
      <c r="A15">
        <v>5465</v>
      </c>
      <c r="B15" t="s">
        <v>70</v>
      </c>
      <c r="C15" t="s">
        <v>71</v>
      </c>
      <c r="D15" t="s">
        <v>72</v>
      </c>
      <c r="E15" t="s">
        <v>73</v>
      </c>
      <c r="F15" t="s">
        <v>73</v>
      </c>
      <c r="G15" t="s">
        <v>18</v>
      </c>
      <c r="H15">
        <v>0</v>
      </c>
      <c r="I15">
        <v>5900000</v>
      </c>
      <c r="J15">
        <v>0</v>
      </c>
      <c r="K15">
        <v>0</v>
      </c>
      <c r="L15" s="1" t="str">
        <f>K15/J15</f>
        <v>0</v>
      </c>
      <c r="M15" t="s">
        <v>19</v>
      </c>
      <c r="N15" t="s">
        <v>69</v>
      </c>
    </row>
    <row r="16" spans="1:14">
      <c r="A16">
        <v>5405</v>
      </c>
      <c r="B16" t="s">
        <v>74</v>
      </c>
      <c r="C16" t="s">
        <v>75</v>
      </c>
      <c r="D16" t="s">
        <v>28</v>
      </c>
      <c r="E16" t="s">
        <v>73</v>
      </c>
      <c r="F16" t="s">
        <v>73</v>
      </c>
      <c r="G16" t="s">
        <v>18</v>
      </c>
      <c r="H16">
        <v>0</v>
      </c>
      <c r="I16">
        <v>343021000</v>
      </c>
      <c r="J16">
        <v>0</v>
      </c>
      <c r="K16">
        <v>0</v>
      </c>
      <c r="L16" s="1" t="str">
        <f>K16/J16</f>
        <v>0</v>
      </c>
      <c r="M16" t="s">
        <v>19</v>
      </c>
      <c r="N16" t="s">
        <v>29</v>
      </c>
    </row>
    <row r="17" spans="1:14">
      <c r="A17">
        <v>5453</v>
      </c>
      <c r="B17" t="s">
        <v>76</v>
      </c>
      <c r="C17" t="s">
        <v>77</v>
      </c>
      <c r="D17" t="s">
        <v>78</v>
      </c>
      <c r="E17" t="s">
        <v>79</v>
      </c>
      <c r="F17" t="s">
        <v>79</v>
      </c>
      <c r="G17" t="s">
        <v>18</v>
      </c>
      <c r="H17">
        <v>0</v>
      </c>
      <c r="I17">
        <v>1620000</v>
      </c>
      <c r="J17">
        <v>0</v>
      </c>
      <c r="K17">
        <v>0</v>
      </c>
      <c r="L17" s="1" t="str">
        <f>K17/J17</f>
        <v>0</v>
      </c>
      <c r="M17" t="s">
        <v>19</v>
      </c>
      <c r="N17" t="s">
        <v>41</v>
      </c>
    </row>
    <row r="18" spans="1:14">
      <c r="A18">
        <v>5461</v>
      </c>
      <c r="B18" t="s">
        <v>80</v>
      </c>
      <c r="C18" t="s">
        <v>81</v>
      </c>
      <c r="D18" t="s">
        <v>82</v>
      </c>
      <c r="E18" t="s">
        <v>68</v>
      </c>
      <c r="F18" t="s">
        <v>68</v>
      </c>
      <c r="G18" t="s">
        <v>18</v>
      </c>
      <c r="H18">
        <v>0</v>
      </c>
      <c r="I18">
        <v>725000</v>
      </c>
      <c r="J18">
        <v>0</v>
      </c>
      <c r="K18">
        <v>0</v>
      </c>
      <c r="L18" s="1" t="str">
        <f>K18/J18</f>
        <v>0</v>
      </c>
      <c r="M18" t="s">
        <v>19</v>
      </c>
      <c r="N18" t="s">
        <v>83</v>
      </c>
    </row>
    <row r="19" spans="1:14">
      <c r="A19">
        <v>5456</v>
      </c>
      <c r="B19" t="s">
        <v>84</v>
      </c>
      <c r="C19" t="s">
        <v>85</v>
      </c>
      <c r="D19" t="s">
        <v>86</v>
      </c>
      <c r="E19" t="s">
        <v>68</v>
      </c>
      <c r="F19" t="s">
        <v>68</v>
      </c>
      <c r="G19" t="s">
        <v>18</v>
      </c>
      <c r="H19">
        <v>0</v>
      </c>
      <c r="I19">
        <v>146075000</v>
      </c>
      <c r="J19">
        <v>0</v>
      </c>
      <c r="K19">
        <v>0</v>
      </c>
      <c r="L19" s="1" t="str">
        <f>K19/J19</f>
        <v>0</v>
      </c>
      <c r="M19" t="s">
        <v>19</v>
      </c>
      <c r="N19" t="s">
        <v>87</v>
      </c>
    </row>
    <row r="20" spans="1:14">
      <c r="A20">
        <v>5475</v>
      </c>
      <c r="B20" t="s">
        <v>88</v>
      </c>
      <c r="C20" t="s">
        <v>89</v>
      </c>
      <c r="D20" t="s">
        <v>36</v>
      </c>
      <c r="E20" t="s">
        <v>90</v>
      </c>
      <c r="F20" t="s">
        <v>90</v>
      </c>
      <c r="G20" t="s">
        <v>18</v>
      </c>
      <c r="H20">
        <v>0</v>
      </c>
      <c r="I20">
        <v>5943840</v>
      </c>
      <c r="J20">
        <v>0</v>
      </c>
      <c r="K20">
        <v>0</v>
      </c>
      <c r="L20" s="1" t="str">
        <f>K20/J20</f>
        <v>0</v>
      </c>
      <c r="M20" t="s">
        <v>91</v>
      </c>
      <c r="N20" t="s">
        <v>33</v>
      </c>
    </row>
    <row r="21" spans="1:14">
      <c r="A21">
        <v>5462</v>
      </c>
      <c r="B21" t="s">
        <v>92</v>
      </c>
      <c r="C21" t="s">
        <v>93</v>
      </c>
      <c r="D21" t="s">
        <v>94</v>
      </c>
      <c r="E21" t="s">
        <v>90</v>
      </c>
      <c r="F21" t="s">
        <v>90</v>
      </c>
      <c r="G21" t="s">
        <v>18</v>
      </c>
      <c r="H21">
        <v>0</v>
      </c>
      <c r="I21">
        <v>2980000</v>
      </c>
      <c r="J21">
        <v>0</v>
      </c>
      <c r="K21">
        <v>0</v>
      </c>
      <c r="L21" s="1" t="str">
        <f>K21/J21</f>
        <v>0</v>
      </c>
      <c r="M21" t="s">
        <v>19</v>
      </c>
      <c r="N21" t="s">
        <v>83</v>
      </c>
    </row>
    <row r="22" spans="1:14">
      <c r="A22">
        <v>5469</v>
      </c>
      <c r="B22" t="s">
        <v>95</v>
      </c>
      <c r="C22" t="s">
        <v>96</v>
      </c>
      <c r="D22" t="s">
        <v>97</v>
      </c>
      <c r="E22" t="s">
        <v>98</v>
      </c>
      <c r="F22" t="s">
        <v>98</v>
      </c>
      <c r="G22" t="s">
        <v>99</v>
      </c>
      <c r="H22">
        <v>0</v>
      </c>
      <c r="I22">
        <v>28783333</v>
      </c>
      <c r="J22">
        <v>0</v>
      </c>
      <c r="K22">
        <v>0</v>
      </c>
      <c r="L22" s="1" t="str">
        <f>K22/J22</f>
        <v>0</v>
      </c>
      <c r="M22" t="s">
        <v>19</v>
      </c>
      <c r="N22" t="s">
        <v>64</v>
      </c>
    </row>
    <row r="23" spans="1:14">
      <c r="A23">
        <v>5479</v>
      </c>
      <c r="B23" t="s">
        <v>100</v>
      </c>
      <c r="C23" t="s">
        <v>101</v>
      </c>
      <c r="D23" t="s">
        <v>102</v>
      </c>
      <c r="E23" t="s">
        <v>98</v>
      </c>
      <c r="F23" t="s">
        <v>98</v>
      </c>
      <c r="G23" t="s">
        <v>18</v>
      </c>
      <c r="H23">
        <v>0</v>
      </c>
      <c r="I23">
        <v>1780000</v>
      </c>
      <c r="J23">
        <v>720000</v>
      </c>
      <c r="K23">
        <v>0</v>
      </c>
      <c r="L23" s="1">
        <f>K23/J23</f>
        <v>0</v>
      </c>
      <c r="M23" t="s">
        <v>19</v>
      </c>
      <c r="N23" t="s">
        <v>103</v>
      </c>
    </row>
    <row r="24" spans="1:14">
      <c r="G24">
        <f>COUNTA(J2:J23)</f>
        <v>22</v>
      </c>
      <c r="J24">
        <f>SUM(J2:J23)</f>
        <v>43637526</v>
      </c>
    </row>
    <row r="26" spans="1:14">
      <c r="D26" t="s">
        <v>6</v>
      </c>
      <c r="E26" t="s">
        <v>104</v>
      </c>
      <c r="F26" t="s">
        <v>105</v>
      </c>
      <c r="G26" t="s">
        <v>106</v>
      </c>
      <c r="H26" t="s">
        <v>107</v>
      </c>
    </row>
    <row r="27" spans="1:14">
      <c r="D27" t="s">
        <v>18</v>
      </c>
      <c r="E27">
        <f>COUNTA(J2,J3,J4,J5,J7,J8,J9,J10,J11,J12,J15,J16,J17,J18,J19,J20,J21,J23)</f>
        <v>18</v>
      </c>
      <c r="F27" s="1">
        <f>E27/G24</f>
        <v>0.818181818182</v>
      </c>
      <c r="G27">
        <f>SUM(J2,J3,J4,J5,J7,J8,J9,J10,J11,J12,J15,J16,J17,J18,J19,J20,J21,J23)</f>
        <v>20617276</v>
      </c>
      <c r="H27" s="1">
        <f>G27/J24</f>
        <v>0.472466656336</v>
      </c>
    </row>
    <row r="28" spans="1:14">
      <c r="D28" t="s">
        <v>38</v>
      </c>
      <c r="E28">
        <f>COUNTA(J6)</f>
        <v>1</v>
      </c>
      <c r="F28" s="1">
        <f>E28/G24</f>
        <v>0.0454545454545</v>
      </c>
      <c r="G28">
        <f>SUM(J6)</f>
        <v>2156250</v>
      </c>
      <c r="H28" s="1">
        <f>G28/J24</f>
        <v>0.049412746268</v>
      </c>
    </row>
    <row r="29" spans="1:14">
      <c r="D29" t="s">
        <v>63</v>
      </c>
      <c r="E29">
        <f>COUNTA(J13,J14)</f>
        <v>2</v>
      </c>
      <c r="F29" s="1">
        <f>E29/G24</f>
        <v>0.0909090909091</v>
      </c>
      <c r="G29">
        <f>SUM(J13,J14)</f>
        <v>20864000</v>
      </c>
      <c r="H29" s="1">
        <f>G29/J24</f>
        <v>0.478120597396</v>
      </c>
    </row>
    <row r="30" spans="1:14">
      <c r="D30" t="s">
        <v>99</v>
      </c>
      <c r="E30">
        <f>COUNTA(J22)</f>
        <v>1</v>
      </c>
      <c r="F30" s="1">
        <f>E30/G24</f>
        <v>0.0454545454545</v>
      </c>
      <c r="G30">
        <f>SUM(J22)</f>
        <v>0</v>
      </c>
      <c r="H30" s="1">
        <f>G30/J24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Medina</dc:creator>
  <cp:lastModifiedBy>Carlos Medina</cp:lastModifiedBy>
  <dcterms:created xsi:type="dcterms:W3CDTF">2012-10-29T15:26:55-04:00</dcterms:created>
  <dcterms:modified xsi:type="dcterms:W3CDTF">2012-10-29T15:26:55-04:00</dcterms:modified>
  <dc:title>Listado de proyectos por estado</dc:title>
  <dc:description>Listado de proyectos por estado.</dc:description>
  <dc:subject>Listado de proyectos por estado</dc:subject>
  <cp:keywords>Proyectos estado</cp:keywords>
  <cp:category>Proyectos</cp:category>
</cp:coreProperties>
</file>