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<sst xmlns="http://schemas.openxmlformats.org/spreadsheetml/2006/main" uniqueCount="61">
  <si>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</si>
  <si>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</si>
  <si>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</si>
  <si>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</si>
  <si>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</si>
  <si>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</si>
  <si>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</si>
  <si>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</si>
  <si>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</si>
  <si>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</si>
  <si>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</si>
  <si>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</si>
  <si>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</si>
  <si>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</si>
  <si>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1112-2039</t>
  </si>
  <si>
    <t>INS Instrumentación K5 800, K14 800- CONINVIAL</t>
  </si>
  <si>
    <t>CONINVIAL SAS</t>
  </si>
  <si>
    <t>2012-11-01</t>
  </si>
  <si>
    <t>2012-11-09</t>
  </si>
  <si>
    <t>Por iniciar</t>
  </si>
  <si>
    <t>BOGOTA</t>
  </si>
  <si>
    <t>Bibiana Sepulveda Ospina</t>
  </si>
  <si>
    <t>1112-2041</t>
  </si>
  <si>
    <t>DP de zona de bascula de peaje K9 - CSO</t>
  </si>
  <si>
    <t>CONCESIOÃÂN SABANA DE OCCIDENTE</t>
  </si>
  <si>
    <t>En proceso</t>
  </si>
  <si>
    <t>Katherine Lisse Rodriguez Mejia</t>
  </si>
  <si>
    <t>1112-2043</t>
  </si>
  <si>
    <t>DP  puente de los clubes (Briceño) - SPIRAL</t>
  </si>
  <si>
    <t>SPIRAL INGENIERIA</t>
  </si>
  <si>
    <t>1112-2044</t>
  </si>
  <si>
    <t>PIT  de 6 Pilotes en muelle 2 y 3 de buenaven- GEO</t>
  </si>
  <si>
    <t>Geofundaciones</t>
  </si>
  <si>
    <t>2012-11-08</t>
  </si>
  <si>
    <t>Sin programa</t>
  </si>
  <si>
    <t>BUENAVENTURA</t>
  </si>
  <si>
    <t>Belsy Cristina Ramirez Naranjo</t>
  </si>
  <si>
    <t>1112-2045</t>
  </si>
  <si>
    <t>EG DiseÃ±o fase III variante Nordeste - ICESGA</t>
  </si>
  <si>
    <t>UNION TEMPORAL ICESGA</t>
  </si>
  <si>
    <t>2012-11-13</t>
  </si>
  <si>
    <t>2012-11-20</t>
  </si>
  <si>
    <t>Leonardo Sanchez Jalabe</t>
  </si>
  <si>
    <t>1112-2046</t>
  </si>
  <si>
    <t>Deflectometria conce Hatovial - CONCESION HATOVIAL</t>
  </si>
  <si>
    <t>EDL SAS...</t>
  </si>
  <si>
    <t>2012-11-19</t>
  </si>
  <si>
    <t>Carlos Alfonso Cuadro Causil</t>
  </si>
  <si>
    <t>1112-2047</t>
  </si>
  <si>
    <t>EG Puente vehicular sobre Rio Negro-  PEDELTA</t>
  </si>
  <si>
    <t>PEDELTA</t>
  </si>
  <si>
    <t>2012-11-21</t>
  </si>
  <si>
    <t>1112-2048</t>
  </si>
  <si>
    <t>PERF. Perforaciones para Ituango - CONSORCIO SAINC</t>
  </si>
  <si>
    <t xml:space="preserve">CONSORCIO SAINC </t>
  </si>
  <si>
    <t>ITUANGO</t>
  </si>
  <si>
    <t>Henry Garzón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</si>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</sst>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5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5488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8.04166666667</v>
      </c>
      <c r="I2">
        <v>27531867</v>
      </c>
      <c r="J2">
        <v>4830000</v>
      </c>
      <c r="K2">
        <v>0</v>
      </c>
      <c r="L2" s="1">
        <f>K2/J2</f>
        <v>0</v>
      </c>
      <c r="M2" t="s">
        <v>20</v>
      </c>
      <c r="N2" t="s">
        <v>21</v>
      </c>
    </row>
    <row r="3" spans="1:14">
      <c r="A3">
        <v>5489</v>
      </c>
      <c r="B3" t="s">
        <v>22</v>
      </c>
      <c r="C3" t="s">
        <v>23</v>
      </c>
      <c r="D3" t="s">
        <v>24</v>
      </c>
      <c r="E3" t="s">
        <v>17</v>
      </c>
      <c r="F3" t="s">
        <v>18</v>
      </c>
      <c r="G3" t="s">
        <v>25</v>
      </c>
      <c r="H3">
        <v>8.04166666667</v>
      </c>
      <c r="I3">
        <v>3100000</v>
      </c>
      <c r="J3">
        <v>412250</v>
      </c>
      <c r="K3">
        <v>134400</v>
      </c>
      <c r="L3" s="1">
        <f>K3/J3</f>
        <v>0.326015767132</v>
      </c>
      <c r="M3" t="s">
        <v>20</v>
      </c>
      <c r="N3" t="s">
        <v>26</v>
      </c>
    </row>
    <row r="4" spans="1:14">
      <c r="A4">
        <v>5438</v>
      </c>
      <c r="B4" t="s">
        <v>27</v>
      </c>
      <c r="C4" t="s">
        <v>28</v>
      </c>
      <c r="D4" t="s">
        <v>29</v>
      </c>
      <c r="E4" t="s">
        <v>17</v>
      </c>
      <c r="F4" t="s">
        <v>18</v>
      </c>
      <c r="G4" t="s">
        <v>19</v>
      </c>
      <c r="H4">
        <v>8.04166666667</v>
      </c>
      <c r="I4">
        <v>4870000</v>
      </c>
      <c r="J4">
        <v>2431290</v>
      </c>
      <c r="K4">
        <v>0</v>
      </c>
      <c r="L4" s="1">
        <f>K4/J4</f>
        <v>0</v>
      </c>
      <c r="M4" t="s">
        <v>20</v>
      </c>
      <c r="N4" t="s">
        <v>21</v>
      </c>
    </row>
    <row r="5" spans="1:14">
      <c r="A5">
        <v>5481</v>
      </c>
      <c r="B5" t="s">
        <v>30</v>
      </c>
      <c r="C5" t="s">
        <v>31</v>
      </c>
      <c r="D5" t="s">
        <v>32</v>
      </c>
      <c r="E5" t="s">
        <v>33</v>
      </c>
      <c r="F5" t="s">
        <v>33</v>
      </c>
      <c r="G5" t="s">
        <v>34</v>
      </c>
      <c r="H5">
        <v>0</v>
      </c>
      <c r="I5">
        <v>1910000</v>
      </c>
      <c r="J5">
        <v>0</v>
      </c>
      <c r="K5">
        <v>0</v>
      </c>
      <c r="L5" s="1" t="str">
        <f>K5/J5</f>
        <v>0</v>
      </c>
      <c r="M5" t="s">
        <v>35</v>
      </c>
      <c r="N5" t="s">
        <v>36</v>
      </c>
    </row>
    <row r="6" spans="1:14">
      <c r="A6">
        <v>5425</v>
      </c>
      <c r="B6" t="s">
        <v>37</v>
      </c>
      <c r="C6" t="s">
        <v>38</v>
      </c>
      <c r="D6" t="s">
        <v>39</v>
      </c>
      <c r="E6" t="s">
        <v>40</v>
      </c>
      <c r="F6" t="s">
        <v>41</v>
      </c>
      <c r="G6" t="s">
        <v>25</v>
      </c>
      <c r="H6">
        <v>7</v>
      </c>
      <c r="I6">
        <v>105649000</v>
      </c>
      <c r="J6">
        <v>12504070</v>
      </c>
      <c r="K6">
        <v>92100</v>
      </c>
      <c r="L6" s="1">
        <f>K6/J6</f>
        <v>0.00736560176007</v>
      </c>
      <c r="M6" t="s">
        <v>20</v>
      </c>
      <c r="N6" t="s">
        <v>42</v>
      </c>
    </row>
    <row r="7" spans="1:14">
      <c r="A7">
        <v>5484</v>
      </c>
      <c r="B7" t="s">
        <v>43</v>
      </c>
      <c r="C7" t="s">
        <v>44</v>
      </c>
      <c r="D7" t="s">
        <v>45</v>
      </c>
      <c r="E7" t="s">
        <v>46</v>
      </c>
      <c r="F7" t="s">
        <v>46</v>
      </c>
      <c r="G7" t="s">
        <v>34</v>
      </c>
      <c r="H7">
        <v>0</v>
      </c>
      <c r="I7">
        <v>20152500</v>
      </c>
      <c r="J7">
        <v>0</v>
      </c>
      <c r="K7">
        <v>0</v>
      </c>
      <c r="L7" s="1" t="str">
        <f>K7/J7</f>
        <v>0</v>
      </c>
      <c r="M7" t="s">
        <v>20</v>
      </c>
      <c r="N7" t="s">
        <v>47</v>
      </c>
    </row>
    <row r="8" spans="1:14">
      <c r="A8">
        <v>5490</v>
      </c>
      <c r="B8" t="s">
        <v>48</v>
      </c>
      <c r="C8" t="s">
        <v>49</v>
      </c>
      <c r="D8" t="s">
        <v>50</v>
      </c>
      <c r="E8" t="s">
        <v>41</v>
      </c>
      <c r="F8" t="s">
        <v>51</v>
      </c>
      <c r="G8" t="s">
        <v>19</v>
      </c>
      <c r="H8">
        <v>1</v>
      </c>
      <c r="I8">
        <v>70080755</v>
      </c>
      <c r="J8">
        <v>34876000</v>
      </c>
      <c r="K8">
        <v>0</v>
      </c>
      <c r="L8" s="1">
        <f>K8/J8</f>
        <v>0</v>
      </c>
      <c r="M8" t="s">
        <v>20</v>
      </c>
      <c r="N8" t="s">
        <v>42</v>
      </c>
    </row>
    <row r="9" spans="1:14">
      <c r="A9">
        <v>5340</v>
      </c>
      <c r="B9" t="s">
        <v>52</v>
      </c>
      <c r="C9" t="s">
        <v>53</v>
      </c>
      <c r="D9" t="s">
        <v>54</v>
      </c>
      <c r="E9" t="s">
        <v>41</v>
      </c>
      <c r="F9" t="s">
        <v>51</v>
      </c>
      <c r="G9" t="s">
        <v>19</v>
      </c>
      <c r="H9">
        <v>1</v>
      </c>
      <c r="I9">
        <v>404808300</v>
      </c>
      <c r="J9">
        <v>358080000</v>
      </c>
      <c r="K9">
        <v>0</v>
      </c>
      <c r="L9" s="1">
        <f>K9/J9</f>
        <v>0</v>
      </c>
      <c r="M9" t="s">
        <v>55</v>
      </c>
      <c r="N9" t="s">
        <v>56</v>
      </c>
    </row>
    <row r="10" spans="1:14">
      <c r="G10">
        <f>COUNTA(J2:J9)</f>
        <v>8</v>
      </c>
      <c r="J10">
        <f>SUM(J2:J9)</f>
        <v>413133610</v>
      </c>
    </row>
    <row r="12" spans="1:14">
      <c r="D12" t="s">
        <v>6</v>
      </c>
      <c r="E12" t="s">
        <v>57</v>
      </c>
      <c r="F12" t="s">
        <v>58</v>
      </c>
      <c r="G12" t="s">
        <v>59</v>
      </c>
      <c r="H12" t="s">
        <v>60</v>
      </c>
    </row>
    <row r="13" spans="1:14">
      <c r="D13" t="s">
        <v>19</v>
      </c>
      <c r="E13">
        <f>COUNTA(J2,J4,J8,J9)</f>
        <v>4</v>
      </c>
      <c r="F13" s="1">
        <f>E13/G10</f>
        <v>0.5</v>
      </c>
      <c r="G13">
        <f>SUM(J2,J4,J8,J9)</f>
        <v>400217290</v>
      </c>
      <c r="H13" s="1">
        <f>G13/J10</f>
        <v>0.968735731765</v>
      </c>
    </row>
    <row r="14" spans="1:14">
      <c r="D14" t="s">
        <v>25</v>
      </c>
      <c r="E14">
        <f>COUNTA(J3,J6)</f>
        <v>2</v>
      </c>
      <c r="F14" s="1">
        <f>E14/G10</f>
        <v>0.25</v>
      </c>
      <c r="G14">
        <f>SUM(J3,J6)</f>
        <v>12916320</v>
      </c>
      <c r="H14" s="1">
        <f>G14/J10</f>
        <v>0.0312642682352</v>
      </c>
    </row>
    <row r="15" spans="1:14">
      <c r="D15" t="s">
        <v>34</v>
      </c>
      <c r="E15">
        <f>COUNTA(J5,J7)</f>
        <v>2</v>
      </c>
      <c r="F15" s="1">
        <f>E15/G10</f>
        <v>0.25</v>
      </c>
      <c r="G15">
        <f>SUM(J5,J7)</f>
        <v>0</v>
      </c>
      <c r="H15" s="1">
        <f>G15/J10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2012-11-21T12:37:26-05:00</dcterms:created>
  <dcterms:modified xsi:type="dcterms:W3CDTF">2012-11-21T12:37:26-05:00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