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<sst xmlns="http://schemas.openxmlformats.org/spreadsheetml/2006/main" uniqueCount="965">
  <si>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</si>
  <si>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</si>
  <si>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</si>
  <si>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</si>
  <si>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</si>
  <si>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</si>
  <si>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</si>
  <si>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</si>
  <si>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</si>
  <si>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</si>
  <si>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</si>
  <si>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</si>
  <si>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</si>
  <si>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Encargado</t>
  </si>
  <si>
    <t>0609-1484</t>
  </si>
  <si>
    <t>AG C. SAN DIEGO MILENIO Cra 10</t>
  </si>
  <si>
    <t>CONST. SAN DIEGO MILENIO S.A.</t>
  </si>
  <si>
    <t>2009-06-01</t>
  </si>
  <si>
    <t>2012-02-09</t>
  </si>
  <si>
    <t>Cerrado</t>
  </si>
  <si>
    <t>BOGOTA</t>
  </si>
  <si>
    <t>Edgar Rodriguez Rincon</t>
  </si>
  <si>
    <t>1209-1555</t>
  </si>
  <si>
    <t>ES Fundaciones 27 Puentes Nuevos</t>
  </si>
  <si>
    <t>DEVINAR</t>
  </si>
  <si>
    <t>2009-12-01</t>
  </si>
  <si>
    <t>2012-05-16</t>
  </si>
  <si>
    <t>En proceso</t>
  </si>
  <si>
    <t>PASTO</t>
  </si>
  <si>
    <t>Andres Gerardo Eraso Baena</t>
  </si>
  <si>
    <t>0410-1595</t>
  </si>
  <si>
    <t>EE Acompañamiento Construccion CUNE</t>
  </si>
  <si>
    <t>Concesion Sabana de Occidente</t>
  </si>
  <si>
    <t>2010-04-01</t>
  </si>
  <si>
    <t>2012-04-17</t>
  </si>
  <si>
    <t>VILLETA</t>
  </si>
  <si>
    <t>Alba Naranjo</t>
  </si>
  <si>
    <t>0510-1603</t>
  </si>
  <si>
    <t>ES DP Ruta del Sol - Tramo II EDL</t>
  </si>
  <si>
    <t>EDL LIMITADA</t>
  </si>
  <si>
    <t>2010-05-01</t>
  </si>
  <si>
    <t>2012-11-30</t>
  </si>
  <si>
    <t>PUERTO SALGAR</t>
  </si>
  <si>
    <t>Belsy Cristina Ramirez Naranjo</t>
  </si>
  <si>
    <t>0910-1648</t>
  </si>
  <si>
    <t>ES y EP Via Tocaima Jerusalen DEVISAB</t>
  </si>
  <si>
    <t>DEVISAB</t>
  </si>
  <si>
    <t>2010-09-13</t>
  </si>
  <si>
    <t>2012-01-19</t>
  </si>
  <si>
    <t>TOCAIMA</t>
  </si>
  <si>
    <t>Niny Johanna Gonzalez Quiroga</t>
  </si>
  <si>
    <t>0910-1651</t>
  </si>
  <si>
    <t>EG DP Nueva carretera aledaña Pte Suspiros DEVISAB</t>
  </si>
  <si>
    <t>2010-09-27</t>
  </si>
  <si>
    <t>2012-03-29</t>
  </si>
  <si>
    <t>0910-1653</t>
  </si>
  <si>
    <t>DP Glorieta Chilacos Via Chia-Cota - DEVISAB</t>
  </si>
  <si>
    <t>CHIA</t>
  </si>
  <si>
    <t>0910-1655</t>
  </si>
  <si>
    <t>DP Av. Medina, Rio Bta-San Antonio C. TEQUENDAMA</t>
  </si>
  <si>
    <t>CONCESION TEQUENDAMA</t>
  </si>
  <si>
    <t>SAN ANTONIO DE TEQUENDAMA</t>
  </si>
  <si>
    <t>1010-1661</t>
  </si>
  <si>
    <t>DP Estudios y diseños vias regionales DEVISAB</t>
  </si>
  <si>
    <t>2010-10-01</t>
  </si>
  <si>
    <t>1110-1673</t>
  </si>
  <si>
    <t>DP Andenes en Funza 1.8Km - DEVISAB</t>
  </si>
  <si>
    <t>2010-11-02</t>
  </si>
  <si>
    <t>FUNZA</t>
  </si>
  <si>
    <t>1110-1679</t>
  </si>
  <si>
    <t>INST. Inclinometro y lecturas GEOCING</t>
  </si>
  <si>
    <t>GEOCING</t>
  </si>
  <si>
    <t>2010-11-12</t>
  </si>
  <si>
    <t>2012-06-25</t>
  </si>
  <si>
    <t>Entregado</t>
  </si>
  <si>
    <t>Pedro Miguel Leguizamo Mican</t>
  </si>
  <si>
    <t>1210-1691</t>
  </si>
  <si>
    <t>ERL Viaductos K13 045 y  K13 350  B/manga</t>
  </si>
  <si>
    <t>MHC</t>
  </si>
  <si>
    <t>2010-12-08</t>
  </si>
  <si>
    <t>2012-03-01</t>
  </si>
  <si>
    <t>BUCARAMANGA</t>
  </si>
  <si>
    <t>0111-1697</t>
  </si>
  <si>
    <t>ES y ERL Viaducto K18 Naturalia-MHC</t>
  </si>
  <si>
    <t>2011-01-18</t>
  </si>
  <si>
    <t>0111-1701</t>
  </si>
  <si>
    <t>Acomp.  y lecturas instrumentación COVIANDES</t>
  </si>
  <si>
    <t>Coviandes</t>
  </si>
  <si>
    <t>2011-01-24</t>
  </si>
  <si>
    <t>2012-05-15</t>
  </si>
  <si>
    <t>Anulado</t>
  </si>
  <si>
    <t>0111-1703</t>
  </si>
  <si>
    <t>Estudios Geotecnico Viaducto LAS PALMAS</t>
  </si>
  <si>
    <t>2011-01-25</t>
  </si>
  <si>
    <t>0211-1715</t>
  </si>
  <si>
    <t>PIT  Constructora Capital</t>
  </si>
  <si>
    <t>CONSTRUCTORA CAPITAL</t>
  </si>
  <si>
    <t>2011-02-15</t>
  </si>
  <si>
    <t>John Francisco Parra</t>
  </si>
  <si>
    <t>0311-1722</t>
  </si>
  <si>
    <t>Diseño Espacio Publico Anapoima - DEVISAB</t>
  </si>
  <si>
    <t>2011-03-07</t>
  </si>
  <si>
    <t>0311-1729</t>
  </si>
  <si>
    <t>Acompañamiento durante construcción-DEVISAB</t>
  </si>
  <si>
    <t>2011-03-18</t>
  </si>
  <si>
    <t>FLANDES</t>
  </si>
  <si>
    <t>0311-1732</t>
  </si>
  <si>
    <t>Ensayo de transferencia de carga-IML</t>
  </si>
  <si>
    <t>CONSORCIO IML</t>
  </si>
  <si>
    <t>2011-03-28</t>
  </si>
  <si>
    <t>0511-1748</t>
  </si>
  <si>
    <t>Exploración del subsuelo- Ruta del Sol Sector III</t>
  </si>
  <si>
    <t>INGETEC</t>
  </si>
  <si>
    <t>2011-05-03</t>
  </si>
  <si>
    <t>2012-01-18</t>
  </si>
  <si>
    <t>VALLEDUPAR</t>
  </si>
  <si>
    <t>Henry Garzón</t>
  </si>
  <si>
    <t>0511-1756</t>
  </si>
  <si>
    <t>ES Estudios de Suelos Parador Turistico</t>
  </si>
  <si>
    <t>ENTORNO AMBIENTAL</t>
  </si>
  <si>
    <t>2011-05-17</t>
  </si>
  <si>
    <t>2012-01-24</t>
  </si>
  <si>
    <t>0611-1769</t>
  </si>
  <si>
    <t>PER Exploración geot. y recom. de estructura</t>
  </si>
  <si>
    <t>SPIRAL INGENIERIA</t>
  </si>
  <si>
    <t>2011-06-23</t>
  </si>
  <si>
    <t>2012-06-04</t>
  </si>
  <si>
    <t>Bibiana Sepulveda Ospina</t>
  </si>
  <si>
    <t>0611-1770</t>
  </si>
  <si>
    <t>DEF ReciboTroncal Calle 80, Bogotá</t>
  </si>
  <si>
    <t>2011-06-28</t>
  </si>
  <si>
    <t>0711-1781</t>
  </si>
  <si>
    <t>DP Espacio público ALMEIRA - Spiral</t>
  </si>
  <si>
    <t>2011-07-15</t>
  </si>
  <si>
    <t>0711-1785</t>
  </si>
  <si>
    <t>AC Acompañamiento tecnico Medellín - Bogotá</t>
  </si>
  <si>
    <t>2011-07-18</t>
  </si>
  <si>
    <t>0711-1786</t>
  </si>
  <si>
    <t>ERM Fase II Proyecto DARDANELOS - Grupo FML</t>
  </si>
  <si>
    <t>GRUPO FML</t>
  </si>
  <si>
    <t>2011-07-21</t>
  </si>
  <si>
    <t>2012-06-22</t>
  </si>
  <si>
    <t>0811-1794</t>
  </si>
  <si>
    <t>PIT SOCIEDAD PORTUARIA CARTAGENA</t>
  </si>
  <si>
    <t>GEOFUNDACIONES</t>
  </si>
  <si>
    <t>2011-08-02</t>
  </si>
  <si>
    <t>CARTAGENA</t>
  </si>
  <si>
    <t>0811-1797</t>
  </si>
  <si>
    <t>EE e INST K38 800  - Coviandes</t>
  </si>
  <si>
    <t>2011-08-16</t>
  </si>
  <si>
    <t>0811-1798</t>
  </si>
  <si>
    <t>INST K29 500 y Cam de lectura K38 000-CSO</t>
  </si>
  <si>
    <t>0811-1800</t>
  </si>
  <si>
    <t>EE e INST del K13 220 Btá- V/vicencio - COVIANDES</t>
  </si>
  <si>
    <t>0811-1801</t>
  </si>
  <si>
    <t>EE 5 SITIOS INESTABLES NORDESTE</t>
  </si>
  <si>
    <t>UNION TEMPORAL ICESGA</t>
  </si>
  <si>
    <t>2012-05-25</t>
  </si>
  <si>
    <t>Leonardo Sanchez Jalabe</t>
  </si>
  <si>
    <t>0811-1802</t>
  </si>
  <si>
    <t>E.G. Puente sobre Río Bermudez</t>
  </si>
  <si>
    <t>2011-08-22</t>
  </si>
  <si>
    <t>0811-1803</t>
  </si>
  <si>
    <t>DP Concepto tecnico mirador de suba-Forjar</t>
  </si>
  <si>
    <t>FORJAR INVERSIONES S.A.</t>
  </si>
  <si>
    <t>2011-08-23</t>
  </si>
  <si>
    <t>0911-1810</t>
  </si>
  <si>
    <t>INST Instrumentacion K 68 000 CAIQUEROS-CSO</t>
  </si>
  <si>
    <t>2011-09-12</t>
  </si>
  <si>
    <t>GUADUAS</t>
  </si>
  <si>
    <t>0911-1814</t>
  </si>
  <si>
    <t>PIT Proyectos MARASHA y ACQUA 145 Bogotá</t>
  </si>
  <si>
    <t>AMBIENTTI</t>
  </si>
  <si>
    <t>2011-09-19</t>
  </si>
  <si>
    <t>0911-1815</t>
  </si>
  <si>
    <t>DP Diagnostico de pavimento CRR 20 Y 22- CONFASE</t>
  </si>
  <si>
    <t>CONFASE S.A</t>
  </si>
  <si>
    <t>0911-1816</t>
  </si>
  <si>
    <t>ACOMP  SI PR 96 650 EL CLARET -  ICM</t>
  </si>
  <si>
    <t>I.C.M. INGENIEROS LTDA</t>
  </si>
  <si>
    <t>2011-09-22</t>
  </si>
  <si>
    <t>0911-1820</t>
  </si>
  <si>
    <t>FWD 34 Km Tramo Maicao - Paradero, CSM</t>
  </si>
  <si>
    <t>CONCESIÓN SANTA MARTA PARAGUACHÓN S.A</t>
  </si>
  <si>
    <t>2011-09-30</t>
  </si>
  <si>
    <t>MAICAO</t>
  </si>
  <si>
    <t>1011-1822</t>
  </si>
  <si>
    <t>EG Tuneles falsos y EE 1 Sitio - Ruta 2903 - ICEIN</t>
  </si>
  <si>
    <t>ICEIN</t>
  </si>
  <si>
    <t>2011-10-04</t>
  </si>
  <si>
    <t>SALENTO</t>
  </si>
  <si>
    <t>Edison Ferney Garzon Montaño</t>
  </si>
  <si>
    <t>1011-1823</t>
  </si>
  <si>
    <t>ES 22 Puentes y 1 Viaducto - MHC</t>
  </si>
  <si>
    <t>2011-10-11</t>
  </si>
  <si>
    <t>1011-1824</t>
  </si>
  <si>
    <t>PIT SCHLUMBERGER - Botero Ibañez</t>
  </si>
  <si>
    <t xml:space="preserve">BOTERO IBAÑEZ </t>
  </si>
  <si>
    <t>2011-10-24</t>
  </si>
  <si>
    <t>2012-06-06</t>
  </si>
  <si>
    <t>1011-1825</t>
  </si>
  <si>
    <t>DP Evaluación de La  vía principal Doña Juana</t>
  </si>
  <si>
    <t>2011-10-27</t>
  </si>
  <si>
    <t>1011-1826</t>
  </si>
  <si>
    <t>ES y DP Mirador de la Reserva - Forjar</t>
  </si>
  <si>
    <t>1011-1827</t>
  </si>
  <si>
    <t>DISEÑO DE URBANISMO PROYECTO LUCERNA - FORJAR</t>
  </si>
  <si>
    <t>1011-1828</t>
  </si>
  <si>
    <t>ACOMP FALSO TUNEL - CUNE</t>
  </si>
  <si>
    <t>1111-1829</t>
  </si>
  <si>
    <t>PER y LS Lucerna - GEOPIER</t>
  </si>
  <si>
    <t>GEOPIER</t>
  </si>
  <si>
    <t>2011-11-08</t>
  </si>
  <si>
    <t>1111-1830</t>
  </si>
  <si>
    <t xml:space="preserve">ES EDIFICACION CAMPO CARACARA </t>
  </si>
  <si>
    <t>INGEOBRAS S.A.S.</t>
  </si>
  <si>
    <t>PUERTO GAITAN</t>
  </si>
  <si>
    <t>1111-1831</t>
  </si>
  <si>
    <t>Mejora de Plataforma y Parqueadero DC</t>
  </si>
  <si>
    <t>MARÍA CRISTINA ANSOLA</t>
  </si>
  <si>
    <t>2012-05-07</t>
  </si>
  <si>
    <t>1111-1832</t>
  </si>
  <si>
    <t>EE 2 Sitios Inestables Ruta 2507 - ICEIN</t>
  </si>
  <si>
    <t>2012-05-28</t>
  </si>
  <si>
    <t>1111-1833</t>
  </si>
  <si>
    <t>INST PRUEBA DE CARGA - CONTECAR - Cartagena</t>
  </si>
  <si>
    <t>CONTECAR</t>
  </si>
  <si>
    <t>2012-11-07</t>
  </si>
  <si>
    <t>1111-1834</t>
  </si>
  <si>
    <t>Pruebas  de Carga de Pilotes - Buenaventura</t>
  </si>
  <si>
    <t>BUENAVENTURA</t>
  </si>
  <si>
    <t>1111-1835</t>
  </si>
  <si>
    <t>PIT NUEVO EDIF OFICINAS ADM/S BAVARIA - COLPATRIA</t>
  </si>
  <si>
    <t>CONSTRUCTORA COLPATRIA S.A</t>
  </si>
  <si>
    <t>2012-05-14</t>
  </si>
  <si>
    <t>1111-1836</t>
  </si>
  <si>
    <t>EE 3 Muros carretera Cerritos - Cauya - ICEIN</t>
  </si>
  <si>
    <t>2011-11-10</t>
  </si>
  <si>
    <t>MANIZALES</t>
  </si>
  <si>
    <t>1111-1837</t>
  </si>
  <si>
    <t>ESTUDIO REFORZAMIENTO MURO EXISTENTE K53 050</t>
  </si>
  <si>
    <t>1111-1838</t>
  </si>
  <si>
    <t>PIT PRUEBAS DE INTEGRIDAD DE PILOTES, TOCANCIPÁ</t>
  </si>
  <si>
    <t>CONSORCIO OBRAS TOCANCIPÁ</t>
  </si>
  <si>
    <t>1111-1839</t>
  </si>
  <si>
    <t>AC Tecnico Ruta del Sol Sector 3</t>
  </si>
  <si>
    <t>2011-11-15</t>
  </si>
  <si>
    <t>1111-1841</t>
  </si>
  <si>
    <t>ACOMP  ASESORIA TECNICA PROYECTO SOTILEZA - FORJAR</t>
  </si>
  <si>
    <t>2011-11-18</t>
  </si>
  <si>
    <t>1111-1842</t>
  </si>
  <si>
    <t>EE TALUD OCCIDENTAL  CR9 CON CL 153, MHC</t>
  </si>
  <si>
    <t>1111-1843</t>
  </si>
  <si>
    <t>EE PREDIO CONDOMINIO PAYANDE</t>
  </si>
  <si>
    <t>ALONSO ESCOBAR</t>
  </si>
  <si>
    <t>1111-1844</t>
  </si>
  <si>
    <t>ES PUENTES CORTIJO VIEJO - CSO</t>
  </si>
  <si>
    <t>2011-11-22</t>
  </si>
  <si>
    <t>1111-1846</t>
  </si>
  <si>
    <t>Panel de Expertos - INCO</t>
  </si>
  <si>
    <t>INCO</t>
  </si>
  <si>
    <t>2011-11-29</t>
  </si>
  <si>
    <t>Carlos Vargas</t>
  </si>
  <si>
    <t>1111-1847</t>
  </si>
  <si>
    <t>ES EDIF 5 PISOS Y S/SOTANO, CEDRITOS - S.Y.E</t>
  </si>
  <si>
    <t>S.Y.E. ARQUITECTOS INGENIEROS LTDA.</t>
  </si>
  <si>
    <t>1111-1848</t>
  </si>
  <si>
    <t>PER Y LABORATIORIO BOX CULVERT - ICESGA</t>
  </si>
  <si>
    <t>2012-04-02</t>
  </si>
  <si>
    <t>Diego Orlando Garzon Vergara</t>
  </si>
  <si>
    <t>1111-1849</t>
  </si>
  <si>
    <t>DIAGNOSTICO A EJECUTAR EN EL 2012 -UTMVB</t>
  </si>
  <si>
    <t>UNION TEMPORAL MANTENIMIENTO VIAL CONCAY AGUILAR</t>
  </si>
  <si>
    <t>2012-05-11</t>
  </si>
  <si>
    <t>Lina Maria Neira Giron</t>
  </si>
  <si>
    <t>1111-1850</t>
  </si>
  <si>
    <t>EE K50 650 y K54 950 CERRITOS?CAUYA - ICEIN</t>
  </si>
  <si>
    <t>PUEBLO RICO</t>
  </si>
  <si>
    <t>1111-1851</t>
  </si>
  <si>
    <t>PIT 40 pruebas BALCONES 164, BOGOTÃÂ D.C</t>
  </si>
  <si>
    <t>IDC CONSTRUCCIONES S.A.</t>
  </si>
  <si>
    <t>2011-11-30</t>
  </si>
  <si>
    <t>1211-1852</t>
  </si>
  <si>
    <t>ESTUDIOS LADRILLERA PRISMA</t>
  </si>
  <si>
    <t>LADRILLERA PRISMA S.A.</t>
  </si>
  <si>
    <t>2011-12-12</t>
  </si>
  <si>
    <t>1211-1853</t>
  </si>
  <si>
    <t>ES Puente Quebrada Matachi - DEVISAB</t>
  </si>
  <si>
    <t>1211-1854</t>
  </si>
  <si>
    <t>MODELACIÓN SITIO INESTABLE ?EL TRAPÍCHE? - CSO</t>
  </si>
  <si>
    <t>1211-1858</t>
  </si>
  <si>
    <t>Revision Disenos para Muelle Bquilla - STUP</t>
  </si>
  <si>
    <t>STUP DE COLOMBIA</t>
  </si>
  <si>
    <t>2011-12-16</t>
  </si>
  <si>
    <t>BARRANQUILLA</t>
  </si>
  <si>
    <t>1211-1859</t>
  </si>
  <si>
    <t>Evaluacion Estado de Pavimento C/marca - DEVISAB</t>
  </si>
  <si>
    <t>2011-12-19</t>
  </si>
  <si>
    <t>1211-1860</t>
  </si>
  <si>
    <t>DP 2Km VARIANTE AGUA DE DIOS - DEVISAB</t>
  </si>
  <si>
    <t>0112-1861</t>
  </si>
  <si>
    <t>DP DISENO DE ESPACIO PUBLICO - COMPOSTELA</t>
  </si>
  <si>
    <t>Carlos Merizalde</t>
  </si>
  <si>
    <t>2012-01-02</t>
  </si>
  <si>
    <t>Mabel Julliet Pardo Saldarriaga</t>
  </si>
  <si>
    <t>0112-1862</t>
  </si>
  <si>
    <t>EE del K20 500 AL 21 700 VÍA VILLETA - HONDA</t>
  </si>
  <si>
    <t>INGENIERIA DE VIAS S.A</t>
  </si>
  <si>
    <t>2012-06-08</t>
  </si>
  <si>
    <t>0112-1863</t>
  </si>
  <si>
    <t>EE 2 SITIOS INESTABLES, GRAN VIA- CACHIPAY</t>
  </si>
  <si>
    <t>2012-01-03</t>
  </si>
  <si>
    <t>CACHIPAY</t>
  </si>
  <si>
    <t>0112-1864</t>
  </si>
  <si>
    <t>EE  y mitigacion  LA MESA - RIO BTÁ       Devisab</t>
  </si>
  <si>
    <t>CONCESION DEVISAB</t>
  </si>
  <si>
    <t>2012-01-04</t>
  </si>
  <si>
    <t>Por iniciar</t>
  </si>
  <si>
    <t>0112-1865</t>
  </si>
  <si>
    <t>EE 4 Sitios Inestables - CONCESION TEQUENDAMA</t>
  </si>
  <si>
    <t>2012-01-12</t>
  </si>
  <si>
    <t>0112-1866</t>
  </si>
  <si>
    <t>PIT Proyecto Reserva del Parque 140 Bta</t>
  </si>
  <si>
    <t>VAVILCO LTDA</t>
  </si>
  <si>
    <t>2012-05-08</t>
  </si>
  <si>
    <t>0112-1867</t>
  </si>
  <si>
    <t>EE, INS, Revision de taludes y de Pavimento</t>
  </si>
  <si>
    <t>ANOLAIMA</t>
  </si>
  <si>
    <t>0112-1868</t>
  </si>
  <si>
    <t xml:space="preserve">ES  Actualizacion Camino Las Américas  B Serrano </t>
  </si>
  <si>
    <t>CAMINO DE LAS AMERICAS</t>
  </si>
  <si>
    <t>2012-01-06</t>
  </si>
  <si>
    <t>2012-07-11</t>
  </si>
  <si>
    <t>0112-1869</t>
  </si>
  <si>
    <t>DP Indice de estado y deflectometria</t>
  </si>
  <si>
    <t>2012-04-10</t>
  </si>
  <si>
    <t>0112-1870</t>
  </si>
  <si>
    <t>EE 3 sitios inestables Calle 170</t>
  </si>
  <si>
    <t>MHC SA</t>
  </si>
  <si>
    <t>2012-05-17</t>
  </si>
  <si>
    <t>Alejandro Ortega Rozo</t>
  </si>
  <si>
    <t>0112-1871</t>
  </si>
  <si>
    <t>Estudio de Socavacion - INGENAL</t>
  </si>
  <si>
    <t xml:space="preserve">INGENAL ARQUITECTURA </t>
  </si>
  <si>
    <t>2012-01-23</t>
  </si>
  <si>
    <t>0112-1872</t>
  </si>
  <si>
    <t>ES Casa en Guasca</t>
  </si>
  <si>
    <t>ARQ. CAMILO AREVALO</t>
  </si>
  <si>
    <t>0112-1873</t>
  </si>
  <si>
    <t>PIT 6 Pruebas - LINEARQ</t>
  </si>
  <si>
    <t>CONSTRUCTORA LINEARQ</t>
  </si>
  <si>
    <t>0112-1874</t>
  </si>
  <si>
    <t>ACOM Tecnico Vias Regionales DEVISAB</t>
  </si>
  <si>
    <t>2012-07-05</t>
  </si>
  <si>
    <t>0112-1875</t>
  </si>
  <si>
    <t>PIT 52 Pruebas de integridad de pilot - COVIANDES</t>
  </si>
  <si>
    <t>2012-01-20</t>
  </si>
  <si>
    <t>2012-05-30</t>
  </si>
  <si>
    <t>VILLAVICENCIO</t>
  </si>
  <si>
    <t>0112-1876</t>
  </si>
  <si>
    <t>INST Instrum. y campanas de lectura - COVIANDES</t>
  </si>
  <si>
    <t>2012-11-08</t>
  </si>
  <si>
    <t>0112-1877</t>
  </si>
  <si>
    <t>Lectura y Campana de instrumentacion - CSO</t>
  </si>
  <si>
    <t>2012-06-19</t>
  </si>
  <si>
    <t>0112-1878</t>
  </si>
  <si>
    <t>Deflectometria, inspeccion visual e Iri - CSO</t>
  </si>
  <si>
    <t>0112-1879</t>
  </si>
  <si>
    <t>Actualizacion ES Edificio ingenieria Campus</t>
  </si>
  <si>
    <t>UNIVERSIDAD MILITAR NUEVA GRANADA</t>
  </si>
  <si>
    <t>2012-01-25</t>
  </si>
  <si>
    <t>CAJICA</t>
  </si>
  <si>
    <t>0112-1880</t>
  </si>
  <si>
    <t>ES Parador Turistico Tena</t>
  </si>
  <si>
    <t>2012-01-27</t>
  </si>
  <si>
    <t>TENA</t>
  </si>
  <si>
    <t>0112-1881</t>
  </si>
  <si>
    <t>Perforaciones adicionales cll 6 cr 30 -ICEIN</t>
  </si>
  <si>
    <t>2012-01-30</t>
  </si>
  <si>
    <t>0112-1882</t>
  </si>
  <si>
    <t>DP Calle 80 entres varias KR - MHC</t>
  </si>
  <si>
    <t>0212-1883</t>
  </si>
  <si>
    <t>PIT Prueba de integridad de pilotes - GEO</t>
  </si>
  <si>
    <t>2012-02-01</t>
  </si>
  <si>
    <t>0212-1884</t>
  </si>
  <si>
    <t>ES Parqueadero Tractomulas - POSTOBON</t>
  </si>
  <si>
    <t>GASEOSAS COLOMBIANAS S.A. SUR</t>
  </si>
  <si>
    <t>2012-02-06</t>
  </si>
  <si>
    <t>0212-1885</t>
  </si>
  <si>
    <t>ERL Viaducto Corcova - MHC</t>
  </si>
  <si>
    <t>Oscar Javier Mesa Gonzalez</t>
  </si>
  <si>
    <t>0212-1886</t>
  </si>
  <si>
    <t>ESTADO DEL PAVIMENTO TOCAIMA - AGUA DE DIOS</t>
  </si>
  <si>
    <t>2012-02-15</t>
  </si>
  <si>
    <t>0212-1887</t>
  </si>
  <si>
    <t>PIT Prueba de integridad de pilotes - TECNO INMO</t>
  </si>
  <si>
    <t>TECNOLOGIA INMOBILIARIA S.A.</t>
  </si>
  <si>
    <t>2012-02-13</t>
  </si>
  <si>
    <t>0212-1888</t>
  </si>
  <si>
    <t>ES Estudio de suelos edificio - PROM TERRAZZINO</t>
  </si>
  <si>
    <t>PROMOTORA TERRAZZINO S.A.</t>
  </si>
  <si>
    <t>2012-02-14</t>
  </si>
  <si>
    <t>Sin programa</t>
  </si>
  <si>
    <t>0212-1889</t>
  </si>
  <si>
    <t>ES Proyecto Chapinero - Ingenal</t>
  </si>
  <si>
    <t>0212-1890</t>
  </si>
  <si>
    <t>ERM Proyecto de vivienda Chapinero  - INGENAL</t>
  </si>
  <si>
    <t>0212-1891</t>
  </si>
  <si>
    <t>INST. Instalacion de inclinómetros - CSAINC</t>
  </si>
  <si>
    <t xml:space="preserve">CONSORCIO SAINC </t>
  </si>
  <si>
    <t>2012-02-20</t>
  </si>
  <si>
    <t>ITUANGO</t>
  </si>
  <si>
    <t>0212-1892</t>
  </si>
  <si>
    <t>ES Estudio de Suelos de lote 650m2 - CONSTRUCORP</t>
  </si>
  <si>
    <t xml:space="preserve">CONSTRUCORP </t>
  </si>
  <si>
    <t>0212-1893</t>
  </si>
  <si>
    <t>ES Estudio de Suelos Edif de 7p y 2s -CASASSTA</t>
  </si>
  <si>
    <t>CASAS SANTA BARBARA SAS.</t>
  </si>
  <si>
    <t>2012-02-21</t>
  </si>
  <si>
    <t>2012-02-23</t>
  </si>
  <si>
    <t>0212-1894</t>
  </si>
  <si>
    <t>PIT PRUEBAS DE INTEGRIDAD DE PILOTES</t>
  </si>
  <si>
    <t>MARVAL S.A.</t>
  </si>
  <si>
    <t>0212-1895</t>
  </si>
  <si>
    <t>EG Estudios nivel fase 3 de taludes - SPIRAL</t>
  </si>
  <si>
    <t>2012-02-22</t>
  </si>
  <si>
    <t>0212-1896</t>
  </si>
  <si>
    <t>EE 3 S.I. en Buesaco Narino - ING. DE VIAS</t>
  </si>
  <si>
    <t>INGENIERIA DE VIAS S.A.</t>
  </si>
  <si>
    <t>2012-06-15</t>
  </si>
  <si>
    <t>BUESACO</t>
  </si>
  <si>
    <t>0212-1897</t>
  </si>
  <si>
    <t>ES Estudio de suelos, DP de parq - SUPERBUNCO</t>
  </si>
  <si>
    <t>SUPERBUNCO SAS</t>
  </si>
  <si>
    <t>2012-02-27</t>
  </si>
  <si>
    <t>0212-1898</t>
  </si>
  <si>
    <t xml:space="preserve">INST Instalacion Instrumentacion Tierra Firme				</t>
  </si>
  <si>
    <t>TIERRA FIRME</t>
  </si>
  <si>
    <t>2012-06-13</t>
  </si>
  <si>
    <t>0212-1899</t>
  </si>
  <si>
    <t>EE 2 Sitios Inestables K29 y K57 - CSO</t>
  </si>
  <si>
    <t>2012-03-07</t>
  </si>
  <si>
    <t>0312-1900</t>
  </si>
  <si>
    <t>EE  Iniciativa Alto de La Mona</t>
  </si>
  <si>
    <t>0312-1901</t>
  </si>
  <si>
    <t>Acompañamiento Cune - CSO</t>
  </si>
  <si>
    <t>2012-03-02</t>
  </si>
  <si>
    <t>0312-1902</t>
  </si>
  <si>
    <t>PIT 52 Pruebas de integridad de pilot - SUPERFICIE</t>
  </si>
  <si>
    <t>SUPERFICIES DE COLOMBIA</t>
  </si>
  <si>
    <t>0312-1903</t>
  </si>
  <si>
    <t xml:space="preserve">Recuperacion Geologica del suelo - ALDEA </t>
  </si>
  <si>
    <t>ALDEA PROYECTOS S.A.</t>
  </si>
  <si>
    <t>2012-05-22</t>
  </si>
  <si>
    <t>0312-1904</t>
  </si>
  <si>
    <t>Prueba de Transferencia de carga - CONFASE S.A.</t>
  </si>
  <si>
    <t>CONFASE S.A.</t>
  </si>
  <si>
    <t>2012-03-05</t>
  </si>
  <si>
    <t>0312-1905</t>
  </si>
  <si>
    <t>PIT Prueba de integridad de pilotes - CH PERE</t>
  </si>
  <si>
    <t xml:space="preserve">CH PEREIRA </t>
  </si>
  <si>
    <t>2012-03-06</t>
  </si>
  <si>
    <t>0312-1906</t>
  </si>
  <si>
    <t>ES Estudios Geologicos 4 puentes pea - PEDELTA</t>
  </si>
  <si>
    <t>PEDELTA</t>
  </si>
  <si>
    <t>2012-03-08</t>
  </si>
  <si>
    <t>0312-1907</t>
  </si>
  <si>
    <t>Diseño Box  en el SI K12 200 Manizal - Honda -CVC</t>
  </si>
  <si>
    <t>CONSORCIO VIAS DEL CENTRO</t>
  </si>
  <si>
    <t>2012-03-30</t>
  </si>
  <si>
    <t>0312-1908</t>
  </si>
  <si>
    <t>Ensayos Tramos Testigo - UTMVB</t>
  </si>
  <si>
    <t>Union Temporal Mantenimiento Vial Bogota</t>
  </si>
  <si>
    <t>2012-03-09</t>
  </si>
  <si>
    <t>0312-1909</t>
  </si>
  <si>
    <t>EE 16 Sitios Inestables - COVIANDES</t>
  </si>
  <si>
    <t>COVIANDES</t>
  </si>
  <si>
    <t>2012-03-12</t>
  </si>
  <si>
    <t>2012-04-03</t>
  </si>
  <si>
    <t>0312-1910</t>
  </si>
  <si>
    <t>Diseno de muro y diseno de rampas - SPIRAL</t>
  </si>
  <si>
    <t>2012-03-15</t>
  </si>
  <si>
    <t>0312-1911</t>
  </si>
  <si>
    <t>Acompañamiento Lecturas de Falso Tunel Cune - CSO</t>
  </si>
  <si>
    <t>2012-03-16</t>
  </si>
  <si>
    <t>0312-1912</t>
  </si>
  <si>
    <t>CONCEPTO VISITAS Y RESUMEN EJECUTIVO S.I - CODOCAL</t>
  </si>
  <si>
    <t>CONSORCIO DOBLE CALZADA BUENAVENTURA II</t>
  </si>
  <si>
    <t>2012-03-21</t>
  </si>
  <si>
    <t>0312-1913</t>
  </si>
  <si>
    <t>Rediseño S. I. K14 900 Troncal Nordeste - ICESGA</t>
  </si>
  <si>
    <t>2012-03-22</t>
  </si>
  <si>
    <t>0312-1914</t>
  </si>
  <si>
    <t>INST. Instalacion de Inclino. K20 780 - COVIANDES</t>
  </si>
  <si>
    <t>2012-11-29</t>
  </si>
  <si>
    <t>0312-1915</t>
  </si>
  <si>
    <t>Prueba de Transferencia de carga 3P - CONFASE S.A.</t>
  </si>
  <si>
    <t>2012-03-26</t>
  </si>
  <si>
    <t>0312-1916</t>
  </si>
  <si>
    <t>2012-03-27</t>
  </si>
  <si>
    <t>0312-1917</t>
  </si>
  <si>
    <t>DP Diseño de pavimentos andenes - GRB</t>
  </si>
  <si>
    <t xml:space="preserve">GNB INGENIEROS </t>
  </si>
  <si>
    <t>0412-1918</t>
  </si>
  <si>
    <t>EE 11 SITIOS INESTABLES BTA-LA MESA - DEVISAB</t>
  </si>
  <si>
    <t>0412-1919</t>
  </si>
  <si>
    <t>DP DISEÑO DE PAVIMENTO PEAJES - DEVISAB</t>
  </si>
  <si>
    <t>0412-1920</t>
  </si>
  <si>
    <t>Alquiler de consoloa de Instrumentación - CSO</t>
  </si>
  <si>
    <t>2012-04-04</t>
  </si>
  <si>
    <t>2012-04-12</t>
  </si>
  <si>
    <t>0412-1921</t>
  </si>
  <si>
    <t>FWD Deflectometría en Bogota y Cauca - ITINERIS</t>
  </si>
  <si>
    <t>ITINERIS</t>
  </si>
  <si>
    <t>2012-04-09</t>
  </si>
  <si>
    <t>0412-1922</t>
  </si>
  <si>
    <t>ES Estudios geológicos de 3 puentes - PL ING.</t>
  </si>
  <si>
    <t>PL INGENIERIA</t>
  </si>
  <si>
    <t>0412-1923</t>
  </si>
  <si>
    <t>FWD Deflectometría en Bogota - ITINERIS</t>
  </si>
  <si>
    <t>0412-1924</t>
  </si>
  <si>
    <t>Lectura de instrumentacion via bta - villeta - CSO</t>
  </si>
  <si>
    <t>0412-1925</t>
  </si>
  <si>
    <t>Acompañamiento conceptualizacion, anali - CSO</t>
  </si>
  <si>
    <t>2012-04-27</t>
  </si>
  <si>
    <t>0412-1926</t>
  </si>
  <si>
    <t>PIT Prueba de integridad de pilote - GEO</t>
  </si>
  <si>
    <t>2012-04-13</t>
  </si>
  <si>
    <t>0412-1927</t>
  </si>
  <si>
    <t>Actualización Estudio de Suelos - HAROLD</t>
  </si>
  <si>
    <t>HAROLD TAYLOR</t>
  </si>
  <si>
    <t>2012-06-12</t>
  </si>
  <si>
    <t>0412-1928</t>
  </si>
  <si>
    <t>Prueba de Transferencia de carga 40P - CONS. IML</t>
  </si>
  <si>
    <t>0412-1929</t>
  </si>
  <si>
    <t>ES Estudios de suelos 4 puentes -- PL INGENIERIA</t>
  </si>
  <si>
    <t>2012-04-20</t>
  </si>
  <si>
    <t>2012-05-29</t>
  </si>
  <si>
    <t>0412-1930</t>
  </si>
  <si>
    <t>EG ESTUDIOS GEOLOGICO CALLE 170 - MHC</t>
  </si>
  <si>
    <t>2012-06-05</t>
  </si>
  <si>
    <t>0412-1931</t>
  </si>
  <si>
    <t>Modelación y Calculo de deformaciones - ANDRES O</t>
  </si>
  <si>
    <t>ANDRES OTERO</t>
  </si>
  <si>
    <t>0412-1932</t>
  </si>
  <si>
    <t>FWD Deflectometría en Cauca - ITINERIS</t>
  </si>
  <si>
    <t>0412-1933</t>
  </si>
  <si>
    <t>EE Estudio de 1 SI al lado de parq. - U.JAVERIANA</t>
  </si>
  <si>
    <t>UNIVERSIDAD JAVERIANA</t>
  </si>
  <si>
    <t>2012-04-23</t>
  </si>
  <si>
    <t>0412-1934</t>
  </si>
  <si>
    <t>Acompañamiento Visita técnica  - MHC</t>
  </si>
  <si>
    <t>2012-04-24</t>
  </si>
  <si>
    <t>0412-1935</t>
  </si>
  <si>
    <t>EE K31 - CSO</t>
  </si>
  <si>
    <t>0512-1936</t>
  </si>
  <si>
    <t>PIT de 2 pilotes en Bucaramanga - GEO</t>
  </si>
  <si>
    <t>2012-05-02</t>
  </si>
  <si>
    <t>0512-1937</t>
  </si>
  <si>
    <t>ES Est. de suelos y geológicos 4 puentes - PEDELTA</t>
  </si>
  <si>
    <t>2012-05-04</t>
  </si>
  <si>
    <t>2012-07-04</t>
  </si>
  <si>
    <t>0512-1938</t>
  </si>
  <si>
    <t>Informe de estado estructural andenes - GNB</t>
  </si>
  <si>
    <t>2012-05-24</t>
  </si>
  <si>
    <t>Mauricio Bustamante Gomez</t>
  </si>
  <si>
    <t>0512-1939</t>
  </si>
  <si>
    <t>PIT 8 PILOTES TORRE HAYUELOS - CONS CAPITAL</t>
  </si>
  <si>
    <t>0512-1940</t>
  </si>
  <si>
    <t>DP Diseño de pavimento Aruba - SPIRAL</t>
  </si>
  <si>
    <t>0512-1941</t>
  </si>
  <si>
    <t>PIT Prueba de integridad de 2 Pilotes - MASTER B</t>
  </si>
  <si>
    <t>MASTER BUILDING EU</t>
  </si>
  <si>
    <t>0512-1942</t>
  </si>
  <si>
    <t>Perforaciones en Ituango - C. SAINC</t>
  </si>
  <si>
    <t>0512-1943</t>
  </si>
  <si>
    <t>PIT DE 5 PILOTES - SOITEC</t>
  </si>
  <si>
    <t>SOITEC</t>
  </si>
  <si>
    <t>0512-1944</t>
  </si>
  <si>
    <t>PIT DE 16 PILOTES EN TIERRACOLINA - CONS. CA</t>
  </si>
  <si>
    <t>2012-05-23</t>
  </si>
  <si>
    <t>Jeisson Alfonso Olarte Hernandez</t>
  </si>
  <si>
    <t>0512-1945</t>
  </si>
  <si>
    <t>DP Variante Guaymaral 2.4 Km - DEVISAB</t>
  </si>
  <si>
    <t>2012-05-18</t>
  </si>
  <si>
    <t>0512-1946</t>
  </si>
  <si>
    <t>DP IntersecciÃ³n Calle 15 Funza - DEVISAB</t>
  </si>
  <si>
    <t>2012-05-31</t>
  </si>
  <si>
    <t>0512-1947</t>
  </si>
  <si>
    <t>Actualizacion plano de amenazas - ALCALDIA VILLETA</t>
  </si>
  <si>
    <t>ALCALDIA MUNICIPAL DE VILLETA</t>
  </si>
  <si>
    <t>0512-1948</t>
  </si>
  <si>
    <t>PIT DE 34 PILOTES GRANADA CLUB V - GEO</t>
  </si>
  <si>
    <t>0512-1949</t>
  </si>
  <si>
    <t>INSTALACION DE INSTRUMENTACION MONT - CONINVIAL</t>
  </si>
  <si>
    <t>CONINVIAL SAS</t>
  </si>
  <si>
    <t>0512-1950</t>
  </si>
  <si>
    <t>ES Estudio de suelos confirmación - CONCRESCOL</t>
  </si>
  <si>
    <t>Concrescol Ltda</t>
  </si>
  <si>
    <t>2012-06-14</t>
  </si>
  <si>
    <t>0512-1951</t>
  </si>
  <si>
    <t>EE 1 S.I. PR 58 350 - C PANAMERICANA</t>
  </si>
  <si>
    <t>Concesionaria Panamericana</t>
  </si>
  <si>
    <t>0512-1952</t>
  </si>
  <si>
    <t>ACOMPAÑAMIENTO OPERACIÓN CUNE - CSO</t>
  </si>
  <si>
    <t>0512-1953</t>
  </si>
  <si>
    <t>LABORATORIOS ESPECIALES - ALDEA PROY</t>
  </si>
  <si>
    <t>0512-1954</t>
  </si>
  <si>
    <t>ANALISIS DE DEFLECTOMETRIA HONDURAS - CONCAY</t>
  </si>
  <si>
    <t>Concay S.A</t>
  </si>
  <si>
    <t>0512-1955</t>
  </si>
  <si>
    <t>PIT 4 PILOTES EN MONTELIBANO - BOTERO IBA</t>
  </si>
  <si>
    <t>BOTERO IBAÑEZ Y CIA LTDA</t>
  </si>
  <si>
    <t>MONTELIBANO</t>
  </si>
  <si>
    <t>0512-1956</t>
  </si>
  <si>
    <t>Concepto técnico de nucleo de pilote - GEO</t>
  </si>
  <si>
    <t>SOGAMOSO</t>
  </si>
  <si>
    <t>0512-1957</t>
  </si>
  <si>
    <t>Actualizacion EE 6 S.I. bta - la mesa - DEVISAB</t>
  </si>
  <si>
    <t>0512-1958</t>
  </si>
  <si>
    <t>PIT DE 1 PILOTE PROVENZA IMPERIAL - MARVAL S.A.</t>
  </si>
  <si>
    <t>0612-1959</t>
  </si>
  <si>
    <t>EG VIADUCTO K54 650 - LATINCO S.A.</t>
  </si>
  <si>
    <t>LATINCO S.A</t>
  </si>
  <si>
    <t>2012-06-01</t>
  </si>
  <si>
    <t>2012-11-14</t>
  </si>
  <si>
    <t>0612-1960</t>
  </si>
  <si>
    <t>INST. Instalacion y suministro defor - TIERRAFIRME</t>
  </si>
  <si>
    <t>APOTEMA ALDEA DESARROLLOS SAS.</t>
  </si>
  <si>
    <t>0612-1961</t>
  </si>
  <si>
    <t>Campañas de Lectura de instrumentacion - AAD SAS</t>
  </si>
  <si>
    <t>0612-1962</t>
  </si>
  <si>
    <t>ES Actualización Est. Suelos Lote - ERNESTO GARCIA</t>
  </si>
  <si>
    <t>ERNESTO GARCIA</t>
  </si>
  <si>
    <t>2012-06-21</t>
  </si>
  <si>
    <t>0612-1963</t>
  </si>
  <si>
    <t>PIT 5 pilotes proyecto Gate Gourmed - GEO</t>
  </si>
  <si>
    <t>2012-07-03</t>
  </si>
  <si>
    <t>0612-1964</t>
  </si>
  <si>
    <t>PIT 3 PILOTES MONREAL - GEO</t>
  </si>
  <si>
    <t>0612-1965</t>
  </si>
  <si>
    <t>EE Estudio de estabilidad PR28 000 - C. PROMEVIAS</t>
  </si>
  <si>
    <t>CONSORCIO PROMEVIAS</t>
  </si>
  <si>
    <t>0612-1966</t>
  </si>
  <si>
    <t>EE 8 SITIOS INESTABLES ROSAS DE LA SI - ING. VIAS</t>
  </si>
  <si>
    <t>0612-1967</t>
  </si>
  <si>
    <t>Concepto Tecnico Sacir - PEDELTA</t>
  </si>
  <si>
    <t>2012-06-29</t>
  </si>
  <si>
    <t>0612-1968</t>
  </si>
  <si>
    <t>DP Esp. publico y vía-La Gran Via-Tena - DEVISAB</t>
  </si>
  <si>
    <t>2012-12-19</t>
  </si>
  <si>
    <t>0612-1969</t>
  </si>
  <si>
    <t>Revisión diseños Transversal pacifico - PEDELTA</t>
  </si>
  <si>
    <t>2012-07-09</t>
  </si>
  <si>
    <t>0612-1970</t>
  </si>
  <si>
    <t xml:space="preserve">Acompañamiento - Recibo proyecto Seaway  - SEAWAY </t>
  </si>
  <si>
    <t>SEAWAY S.A.</t>
  </si>
  <si>
    <t>0612-1971</t>
  </si>
  <si>
    <t>Inyecciones pantallas de Gallery 124 - GALLERY</t>
  </si>
  <si>
    <t>CONSTRUCTORA GALLERY</t>
  </si>
  <si>
    <t>2012-06-20</t>
  </si>
  <si>
    <t>0612-1972</t>
  </si>
  <si>
    <t>ES Estudio de suelos Casa mesadeyeguas Anapo - ER</t>
  </si>
  <si>
    <t>ERNESTO RODRIGUEZ</t>
  </si>
  <si>
    <t>ANAPOIMA</t>
  </si>
  <si>
    <t>0612-1973</t>
  </si>
  <si>
    <t>ES Actua. Est. Suelos Lote San Rafael - FORJAR</t>
  </si>
  <si>
    <t>0612-1974</t>
  </si>
  <si>
    <t>EG VIADUCTO PUERTO VALENCIA - PEDELTA</t>
  </si>
  <si>
    <t>2012-10-11</t>
  </si>
  <si>
    <t>0612-1975</t>
  </si>
  <si>
    <t>Actualización de Est. 4 SI Honda - Mani - PROCOPAL</t>
  </si>
  <si>
    <t>PROCOPAL S.A.</t>
  </si>
  <si>
    <t>2012-06-27</t>
  </si>
  <si>
    <t>0612-1976</t>
  </si>
  <si>
    <t>ES Actualizacion Estudio de suelos plazas - GRU</t>
  </si>
  <si>
    <t xml:space="preserve">GRU LTDA </t>
  </si>
  <si>
    <t>0612-1977</t>
  </si>
  <si>
    <t>INST. Insta. de inclinometro K23 300 - CLR ING.</t>
  </si>
  <si>
    <t>CLR INGENIERIA Y SUMINISTROS SAS.</t>
  </si>
  <si>
    <t>0612-1978</t>
  </si>
  <si>
    <t>EE S.I.  K9 900 Bucaramanga-Cucuta</t>
  </si>
  <si>
    <t>Yuddy Carolina Ramirez LLanos</t>
  </si>
  <si>
    <t>0712-1979</t>
  </si>
  <si>
    <t>EG Protección torre 79 - Empresa de Energia de Bta</t>
  </si>
  <si>
    <t>EMPRESA DE ENERGIA DE BOGOTÁ</t>
  </si>
  <si>
    <t>PAICOL</t>
  </si>
  <si>
    <t>0712-1980</t>
  </si>
  <si>
    <t>EE Actualizacion 1 SI K14 060 nordeste A - ICEIN</t>
  </si>
  <si>
    <t xml:space="preserve">ICEIN </t>
  </si>
  <si>
    <t>2012-07-06</t>
  </si>
  <si>
    <t>0712-1981</t>
  </si>
  <si>
    <t>Suministro tuberia ranurada</t>
  </si>
  <si>
    <t>0712-1982</t>
  </si>
  <si>
    <t>EG 4 VIADUCTO BTA - VILLA/CIO - STUP</t>
  </si>
  <si>
    <t>0712-1983</t>
  </si>
  <si>
    <t xml:space="preserve">PDI DE 50 PILOTES   PARA EL PROYECTO CONNECTA </t>
  </si>
  <si>
    <t>2012-10-08</t>
  </si>
  <si>
    <t>0712-1984</t>
  </si>
  <si>
    <t xml:space="preserve">EYD Fase III construcciÃÂ³n Puente de Honda </t>
  </si>
  <si>
    <t>2012-07-25</t>
  </si>
  <si>
    <t>HONDA</t>
  </si>
  <si>
    <t>0712-1985</t>
  </si>
  <si>
    <t>INST Prueba de Carga estÃÂ¡tica - GEO</t>
  </si>
  <si>
    <t>0712-1986</t>
  </si>
  <si>
    <t>EE K43 800 vÃ­a BogotÃ¡-Villeta - CSO</t>
  </si>
  <si>
    <t>CONCESION SABANA DE OCCIDENTE</t>
  </si>
  <si>
    <t>2012-07-27</t>
  </si>
  <si>
    <t>2012-11-23</t>
  </si>
  <si>
    <t>0712-1987</t>
  </si>
  <si>
    <t xml:space="preserve"> ANALISIS  Y  EG MURO DE CONTENCIÃN</t>
  </si>
  <si>
    <t>SABANA DE OCCIDENTE</t>
  </si>
  <si>
    <t>2012-10-24</t>
  </si>
  <si>
    <t>0712-1988</t>
  </si>
  <si>
    <t>EE actualizacion Sitios Inestables</t>
  </si>
  <si>
    <t>0712-1989</t>
  </si>
  <si>
    <t>DP Y DG Proyecto San Rafael  - FORJAR</t>
  </si>
  <si>
    <t>0812-1990</t>
  </si>
  <si>
    <t>PIT de Pilotes KM 50 VÃ­a Bta - AIA DE MEDELLIN S.A</t>
  </si>
  <si>
    <t>AIA DE MEDELLIN S.A</t>
  </si>
  <si>
    <t>2012-08-03</t>
  </si>
  <si>
    <t>0812-1991</t>
  </si>
  <si>
    <t>PIT  Pilotes El Remanso - CONSTRUCTORA CAPITAL</t>
  </si>
  <si>
    <t>2012-08-10</t>
  </si>
  <si>
    <t>2012-11-22</t>
  </si>
  <si>
    <t>0812-1992</t>
  </si>
  <si>
    <t>Visita TÃ©cnica Ladrillera - LADRILLERA PRISMA</t>
  </si>
  <si>
    <t>2012-08-13</t>
  </si>
  <si>
    <t>0812-1993</t>
  </si>
  <si>
    <t>Perf.  de complemento cruce El Rosal - CSO</t>
  </si>
  <si>
    <t>2012-08-15</t>
  </si>
  <si>
    <t>0812-1994</t>
  </si>
  <si>
    <t>Visita tÃ©cnica planta pfizer- SPIRAL</t>
  </si>
  <si>
    <t>0812-1995</t>
  </si>
  <si>
    <t xml:space="preserve">EE - UBICADO EN EL K6 300 Y K1 300 VÃA HONDA </t>
  </si>
  <si>
    <t>2012-08-21</t>
  </si>
  <si>
    <t>2012-10-26</t>
  </si>
  <si>
    <t>0812-1996</t>
  </si>
  <si>
    <t>INST Lectura inclinÃ³metros via villeta - GEOCING</t>
  </si>
  <si>
    <t>GEOCING LTDA</t>
  </si>
  <si>
    <t>0812-1997</t>
  </si>
  <si>
    <t>PERF.  km 44 peaje puente quetame - GISAICO</t>
  </si>
  <si>
    <t>GISAICO...</t>
  </si>
  <si>
    <t>2012-08-22</t>
  </si>
  <si>
    <t>0812-1998</t>
  </si>
  <si>
    <t>ES Bodeba oficinas en tocancipÃ¡ - EXRO</t>
  </si>
  <si>
    <t>EXRO SAS..</t>
  </si>
  <si>
    <t>2012-08-28</t>
  </si>
  <si>
    <t>0812-1999</t>
  </si>
  <si>
    <t xml:space="preserve">ES y ERM Proyecto Buenos Aires -  ESCOSA S.A. </t>
  </si>
  <si>
    <t>ESTRUCTURAS DE CONCRETO S.A</t>
  </si>
  <si>
    <t>0812-2000</t>
  </si>
  <si>
    <t>EE 2 SI Corr la Sierra II - INGENIERIA DE VIAS S.A</t>
  </si>
  <si>
    <t>2012-08-30</t>
  </si>
  <si>
    <t>2012-11-09</t>
  </si>
  <si>
    <t>POPAYAN</t>
  </si>
  <si>
    <t>0812-2001</t>
  </si>
  <si>
    <t>Perforac y Laborat  Medellin  - ULLOA DIEZ</t>
  </si>
  <si>
    <t>ULLOAYDIEZ LTDA</t>
  </si>
  <si>
    <t>2012-08-29</t>
  </si>
  <si>
    <t>0912-2002</t>
  </si>
  <si>
    <t>PIT  de Pilotes Puente sector canoas - LATINCO</t>
  </si>
  <si>
    <t>2012-09-06</t>
  </si>
  <si>
    <t>LA CALERA</t>
  </si>
  <si>
    <t>0912-2003</t>
  </si>
  <si>
    <t>EG 20km POLIDUCTO DOS QUEBRADAS  - HIDROCONSULTA</t>
  </si>
  <si>
    <t>HIDROCONSULTAS SAS.</t>
  </si>
  <si>
    <t>2012-09-13</t>
  </si>
  <si>
    <t>2012-11-13</t>
  </si>
  <si>
    <t>0912-2004</t>
  </si>
  <si>
    <t>ES construccion 4 bodegas cota - ANGELA BASTIDAS</t>
  </si>
  <si>
    <t xml:space="preserve">ANGELA BASTIDAS </t>
  </si>
  <si>
    <t>2012-09-11</t>
  </si>
  <si>
    <t>0912-2005</t>
  </si>
  <si>
    <t>ASES Visita con concepto TÃ©cnico - ICESGA</t>
  </si>
  <si>
    <t>ICESGA....</t>
  </si>
  <si>
    <t>2012-09-12</t>
  </si>
  <si>
    <t>Carlos Alfonso Cuadro Causil</t>
  </si>
  <si>
    <t>0912-2006</t>
  </si>
  <si>
    <t xml:space="preserve"> EE PR7 100 SI via BtÃ¡ - Villeta - COVIANDES</t>
  </si>
  <si>
    <t>2012-09-17</t>
  </si>
  <si>
    <t>2012-11-21</t>
  </si>
  <si>
    <t>0912-2007</t>
  </si>
  <si>
    <t>EE Sitio La Lupa - Boliv - INGENIERIA DE VÃAS S.A</t>
  </si>
  <si>
    <t>2012-09-19</t>
  </si>
  <si>
    <t>0912-2008</t>
  </si>
  <si>
    <t>Adicionales - Sitios  BogotÃÂ¡ - La mesa - DEVISAB</t>
  </si>
  <si>
    <t>0912-2009</t>
  </si>
  <si>
    <t>ES Colegio  vereda Balsilla - COLEGIO MANO AMIGA</t>
  </si>
  <si>
    <t>COLEGIO MANO AMIGA</t>
  </si>
  <si>
    <t>2012-09-20</t>
  </si>
  <si>
    <t>2012-10-09</t>
  </si>
  <si>
    <t>0912-2010</t>
  </si>
  <si>
    <t>PIT Pilotes Pte canoas pte rio Balsillas- LATINCO</t>
  </si>
  <si>
    <t>CONSORCIO PUENTES AVENIDA LONGITUDINAL OCCI</t>
  </si>
  <si>
    <t>2012-09-21</t>
  </si>
  <si>
    <t>0912-2011</t>
  </si>
  <si>
    <t>Estudios Fase 3 PASO PADUA Y PASO FRESNO - ESTIMA</t>
  </si>
  <si>
    <t>ESTYMA S.A.</t>
  </si>
  <si>
    <t>2012-09-25</t>
  </si>
  <si>
    <t>0912-2012</t>
  </si>
  <si>
    <t>Estudios Fase 3 Via Honda - Manizales - ESTIMA</t>
  </si>
  <si>
    <t>0912-2013</t>
  </si>
  <si>
    <t>EG ptes calle 26 en la ciudad de bogota - PEDELTA</t>
  </si>
  <si>
    <t>2012-09-28</t>
  </si>
  <si>
    <t>1012-2014</t>
  </si>
  <si>
    <t>PI centro comercial - FUNCIONES Y PILOTAJES SAS</t>
  </si>
  <si>
    <t>FUNDACIONES Y PILOTAJES SAS.</t>
  </si>
  <si>
    <t>1012-2015</t>
  </si>
  <si>
    <t>Perforac Ituango adi. 2 contrato - CONSORCIO SAINC</t>
  </si>
  <si>
    <t>INCONSA...</t>
  </si>
  <si>
    <t>1012-2016</t>
  </si>
  <si>
    <t>Diseño muro contención adicionales Pes 5319 - CSO</t>
  </si>
  <si>
    <t>1012-2017</t>
  </si>
  <si>
    <t>EE Sitio inestable via Bogota - La mesa - DEVISAB</t>
  </si>
  <si>
    <t>1012-2018</t>
  </si>
  <si>
    <t>INS InstalaciÃ³n InstrumentaciÃ³n - CONINVIAL</t>
  </si>
  <si>
    <t>CONINVIAL SAS.</t>
  </si>
  <si>
    <t>1012-2019</t>
  </si>
  <si>
    <t>DP Sectores de Adelantamiento - DEVISAB</t>
  </si>
  <si>
    <t>1212-2020</t>
  </si>
  <si>
    <t>EE Sitios inestables BogotÃÂ¡ - La mesa - DEVISAB</t>
  </si>
  <si>
    <t>2012-12-11</t>
  </si>
  <si>
    <t>1012-2021</t>
  </si>
  <si>
    <t>PIT Prueba de integridad Pilotes - TERRANUM</t>
  </si>
  <si>
    <t xml:space="preserve">TERRANUM SAS. </t>
  </si>
  <si>
    <t>2012-11-19</t>
  </si>
  <si>
    <t>1012-2022</t>
  </si>
  <si>
    <t>AcompaÃ±a TÃ©cnico visitas de obra - PRISMA S.A.</t>
  </si>
  <si>
    <t>2012-10-17</t>
  </si>
  <si>
    <t>1012-2023</t>
  </si>
  <si>
    <t>ES Sobre linea Guavio - Trabajos Adicionales - EEB</t>
  </si>
  <si>
    <t>1012-2024</t>
  </si>
  <si>
    <t>EE SI Mojarras Popayan - INGENIERIA DE VIAS S.A</t>
  </si>
  <si>
    <t>2012-10-18</t>
  </si>
  <si>
    <t>1012-2025</t>
  </si>
  <si>
    <t>EE Land - Barbo - INGENIERIA DE VÃÂAS S.A</t>
  </si>
  <si>
    <t>2012-11-06</t>
  </si>
  <si>
    <t>1012-2026</t>
  </si>
  <si>
    <t>EG  de tuberia - AGUILAR CONSTRUCCIONES</t>
  </si>
  <si>
    <t>AGUILAR CONSTRUCCIONES S.A.</t>
  </si>
  <si>
    <t>2012-12-07</t>
  </si>
  <si>
    <t>1012-2027</t>
  </si>
  <si>
    <t>PIT  de Pilotes Santa Marta - GEO</t>
  </si>
  <si>
    <t>Geofundaciones</t>
  </si>
  <si>
    <t>2012-10-19</t>
  </si>
  <si>
    <t>2012-11-20</t>
  </si>
  <si>
    <t>1012-2028</t>
  </si>
  <si>
    <t>EE sitios recomendación 4 sitios caida roca  - CSO</t>
  </si>
  <si>
    <t>1012-2029</t>
  </si>
  <si>
    <t>FWD MediciÃ³n deflectometrica Troncal Call 80 - MHC</t>
  </si>
  <si>
    <t>MARIO HUERTAS COTES MHC</t>
  </si>
  <si>
    <t>2012-10-22</t>
  </si>
  <si>
    <t>2012-11-16</t>
  </si>
  <si>
    <t>1012-2030</t>
  </si>
  <si>
    <t>DP en rehabilitacion tramo k5 600 - OMAR SEPULVEDA</t>
  </si>
  <si>
    <t>OMAR SEPULVEDA</t>
  </si>
  <si>
    <t>2012-10-23</t>
  </si>
  <si>
    <t>2012-12-13</t>
  </si>
  <si>
    <t>1012-2031</t>
  </si>
  <si>
    <t>EE Sitios Inestables k2 250 vÃ­a Honda -  ESTYMA</t>
  </si>
  <si>
    <t>ESTYMA S.A</t>
  </si>
  <si>
    <t>Gerardo Alonso Rodriguez Romero</t>
  </si>
  <si>
    <t>1012-2032</t>
  </si>
  <si>
    <t>INS Instalación Instrumentación K7 730 - CONINVIAL</t>
  </si>
  <si>
    <t>1012-2033</t>
  </si>
  <si>
    <t>FWD Rediagnostico de un CIV - UTMVB</t>
  </si>
  <si>
    <t>1012-2034</t>
  </si>
  <si>
    <t>EG ciclopuente calle 26 en BogotÃ¡ - OPAIN</t>
  </si>
  <si>
    <t>OPAIN.....</t>
  </si>
  <si>
    <t>2012-10-25</t>
  </si>
  <si>
    <t>1012-2035</t>
  </si>
  <si>
    <t>Visita técnica Bucaramanga - MHC</t>
  </si>
  <si>
    <t>MHC INGENIEROS</t>
  </si>
  <si>
    <t>1012-2036</t>
  </si>
  <si>
    <t>Prueba de Carga EstÃÂ¡tica Muelle - GEOFUNDACIONES</t>
  </si>
  <si>
    <t>2012-10-29</t>
  </si>
  <si>
    <t>1012-2037</t>
  </si>
  <si>
    <t>DP DiseÃ±o de pavimento via Apulo - DEVISAB</t>
  </si>
  <si>
    <t>2012-10-31</t>
  </si>
  <si>
    <t>2012-11-28</t>
  </si>
  <si>
    <t>APULO</t>
  </si>
  <si>
    <t>1012-2038</t>
  </si>
  <si>
    <t>INS Edificio Tierr - ALDEA APOTEMA DESARROLLOS SAS</t>
  </si>
  <si>
    <t>EDIFICIO TIERRA FIRME</t>
  </si>
  <si>
    <t>2012-10-01</t>
  </si>
  <si>
    <t>1112-2039</t>
  </si>
  <si>
    <t>INS Instrumentación K5 800, K14 800- CONINVIAL</t>
  </si>
  <si>
    <t>2012-11-01</t>
  </si>
  <si>
    <t>1012-2040</t>
  </si>
  <si>
    <t>Modelacion Numeri Clinica Santa Fe-  ANDRES OTERO</t>
  </si>
  <si>
    <t>2012-10-02</t>
  </si>
  <si>
    <t>1112-2041</t>
  </si>
  <si>
    <t>DP de zona de bascula de peaje K9 - CSO</t>
  </si>
  <si>
    <t>CONCESIOÃÂN SABANA DE OCCIDENTE</t>
  </si>
  <si>
    <t>2012-12-17</t>
  </si>
  <si>
    <t>Katherine Lisse Rodriguez Mejia</t>
  </si>
  <si>
    <t>1012-2042</t>
  </si>
  <si>
    <t>Prueba de transferencia de carga - CONFASE S.A</t>
  </si>
  <si>
    <t>2012-12-12</t>
  </si>
  <si>
    <t>1112-2043</t>
  </si>
  <si>
    <t>DP  puente de los clubes (Briceño) - SPIRAL</t>
  </si>
  <si>
    <t>1112-2044</t>
  </si>
  <si>
    <t>PIT  de 6 Pilotes en muelle 2 y 3 de buenaven- GEO</t>
  </si>
  <si>
    <t>1112-2045</t>
  </si>
  <si>
    <t>EG DiseÃ±o fase III variante Nordeste - ICESGA</t>
  </si>
  <si>
    <t>1112-2046</t>
  </si>
  <si>
    <t>Deflectometria conce Hatovial - CONCESION HATOVIAL</t>
  </si>
  <si>
    <t>EDL SAS...</t>
  </si>
  <si>
    <t>2012-12-06</t>
  </si>
  <si>
    <t>1112-2047</t>
  </si>
  <si>
    <t>EG Puente vehicular sobre Rio Negro-  PEDELTA</t>
  </si>
  <si>
    <t>1112-2048</t>
  </si>
  <si>
    <t>PERF. Perforaciones para Ituango - CONSORCIO SAINC</t>
  </si>
  <si>
    <t>1112-2049</t>
  </si>
  <si>
    <t xml:space="preserve"> EE 6 SI via Girardot - Mosquera - DEVISAB</t>
  </si>
  <si>
    <t>GIRARDOT</t>
  </si>
  <si>
    <t>1112-2050</t>
  </si>
  <si>
    <t>Prueba de Carga Estatica Muelle Buenaventura - GEO</t>
  </si>
  <si>
    <t>2012-11-26</t>
  </si>
  <si>
    <t>1112-2051</t>
  </si>
  <si>
    <t>AcompaÃ±amiento durante la construccion - INGENAL</t>
  </si>
  <si>
    <t>2012-11-27</t>
  </si>
  <si>
    <t>1112-2052</t>
  </si>
  <si>
    <t>EG y geologicos a nivel de 20km   - HIDROCONSULTA</t>
  </si>
  <si>
    <t>1112-2053</t>
  </si>
  <si>
    <t>FWD de 3km de via K72 100 a  K75 200 Bta - CSO</t>
  </si>
  <si>
    <t>1112-2054</t>
  </si>
  <si>
    <t>Mediciones de iri de 7.2km - MAB INGENIERIA</t>
  </si>
  <si>
    <t xml:space="preserve">MAB INGENIERIA DE VALOR </t>
  </si>
  <si>
    <t>2012-12-10</t>
  </si>
  <si>
    <t>1112-2055</t>
  </si>
  <si>
    <t>EG Complementacin de sitio inestable- CONCAY</t>
  </si>
  <si>
    <t>2012-12-20</t>
  </si>
  <si>
    <t>1112-2056</t>
  </si>
  <si>
    <t>PIT Pilotes Proyecto Alborada 140 - LEIMEN MENDOZA</t>
  </si>
  <si>
    <t>PROYECTO ALBORADA 140</t>
  </si>
  <si>
    <t>1212-2057</t>
  </si>
  <si>
    <t>ERM lote carrera 7 Calle183 CONSTRUCTORA NELEKONAR</t>
  </si>
  <si>
    <t>CONSTRUCTORA NELEKONAR S.A.</t>
  </si>
  <si>
    <t>1212-2058</t>
  </si>
  <si>
    <t>PIT de Pilotes K5 800 Bogota -  SERIJIMA LTDA</t>
  </si>
  <si>
    <t>SERIJIMA LTDA.</t>
  </si>
  <si>
    <t>2012-12-28</t>
  </si>
  <si>
    <t>1212-2060</t>
  </si>
  <si>
    <t>Inst Edificio Tierr- ALDEA APOTEMA DESARROLLOS SAS</t>
  </si>
  <si>
    <t>1212-2061</t>
  </si>
  <si>
    <t>PIT 44  de los K7 A K10 - COVIANDES</t>
  </si>
  <si>
    <t>1212-2063</t>
  </si>
  <si>
    <t>ES y DiseÃ±o de pavimentos de bascula  - CORFERIAS</t>
  </si>
  <si>
    <t>CORFERIAS S.A.</t>
  </si>
  <si>
    <t>1212-2064</t>
  </si>
  <si>
    <t>ACOM Visita tecnica - CONSORCIO VIAS DEL CENTRO</t>
  </si>
  <si>
    <t>2012-12-26</t>
  </si>
  <si>
    <t>1199-2065</t>
  </si>
  <si>
    <t>ES para casa de 2p en Meseyeguas - MANSERNAS LTDA</t>
  </si>
  <si>
    <t>MANSERNAS LTDA.</t>
  </si>
  <si>
    <t>1999-11-30</t>
  </si>
  <si>
    <t>1212-2070</t>
  </si>
  <si>
    <t>PERF cercanas puente juntas - CSS CONSTRUCTORES SA</t>
  </si>
  <si>
    <t>CSS CONSTRUCTORES SA.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</si>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</sst>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86"/>
  <sheetViews>
    <sheetView tabSelected="1" workbookViewId="0" showGridLines="true" showRowColHeaders="1"/>
  </sheetViews>
  <sheetFormatPr defaultRowHeight="12.75" outlineLevelRow="0" outlineLevelCol="0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3819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>
        <v>983.041666667</v>
      </c>
      <c r="I2">
        <v>69000000</v>
      </c>
      <c r="J2">
        <v>25735500</v>
      </c>
      <c r="K2">
        <v>39156457</v>
      </c>
      <c r="L2" s="1">
        <f>K2/J2</f>
        <v>1.52149587146</v>
      </c>
      <c r="M2" t="s">
        <v>20</v>
      </c>
      <c r="N2" t="s">
        <v>21</v>
      </c>
    </row>
    <row r="3" spans="1:14">
      <c r="A3">
        <v>4133</v>
      </c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  <c r="H3">
        <v>896.958333333</v>
      </c>
      <c r="I3">
        <v>741780750</v>
      </c>
      <c r="J3">
        <v>214514720</v>
      </c>
      <c r="K3">
        <v>220377674.5</v>
      </c>
      <c r="L3" s="1">
        <f>K3/J3</f>
        <v>1.02733124561</v>
      </c>
      <c r="M3" t="s">
        <v>28</v>
      </c>
      <c r="N3" t="s">
        <v>29</v>
      </c>
    </row>
    <row r="4" spans="1:14">
      <c r="A4">
        <v>4021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19</v>
      </c>
      <c r="H4">
        <v>747</v>
      </c>
      <c r="I4">
        <v>63228424</v>
      </c>
      <c r="J4">
        <v>568711761.2</v>
      </c>
      <c r="K4">
        <v>307827842</v>
      </c>
      <c r="L4" s="1">
        <f>K4/J4</f>
        <v>0.541272157535</v>
      </c>
      <c r="M4" t="s">
        <v>35</v>
      </c>
      <c r="N4" t="s">
        <v>36</v>
      </c>
    </row>
    <row r="5" spans="1:14">
      <c r="A5">
        <v>4314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  <c r="G5" t="s">
        <v>27</v>
      </c>
      <c r="H5">
        <v>944.041666667</v>
      </c>
      <c r="I5">
        <v>225680000</v>
      </c>
      <c r="J5">
        <v>85314300</v>
      </c>
      <c r="K5">
        <v>135714075.85</v>
      </c>
      <c r="L5" s="1">
        <f>K5/J5</f>
        <v>1.59075413911</v>
      </c>
      <c r="M5" t="s">
        <v>42</v>
      </c>
      <c r="N5" t="s">
        <v>43</v>
      </c>
    </row>
    <row r="6" spans="1:14">
      <c r="A6">
        <v>4408</v>
      </c>
      <c r="B6" t="s">
        <v>44</v>
      </c>
      <c r="C6" t="s">
        <v>45</v>
      </c>
      <c r="D6" t="s">
        <v>46</v>
      </c>
      <c r="E6" t="s">
        <v>47</v>
      </c>
      <c r="F6" t="s">
        <v>48</v>
      </c>
      <c r="G6" t="s">
        <v>19</v>
      </c>
      <c r="H6">
        <v>493.041666667</v>
      </c>
      <c r="I6">
        <v>26324000</v>
      </c>
      <c r="J6">
        <v>8660600</v>
      </c>
      <c r="K6">
        <v>4077440</v>
      </c>
      <c r="L6" s="1">
        <f>K6/J6</f>
        <v>0.47080340854</v>
      </c>
      <c r="M6" t="s">
        <v>49</v>
      </c>
      <c r="N6" t="s">
        <v>50</v>
      </c>
    </row>
    <row r="7" spans="1:14">
      <c r="A7">
        <v>4472</v>
      </c>
      <c r="B7" t="s">
        <v>51</v>
      </c>
      <c r="C7" t="s">
        <v>52</v>
      </c>
      <c r="D7" t="s">
        <v>46</v>
      </c>
      <c r="E7" t="s">
        <v>53</v>
      </c>
      <c r="F7" t="s">
        <v>54</v>
      </c>
      <c r="G7" t="s">
        <v>27</v>
      </c>
      <c r="H7">
        <v>549</v>
      </c>
      <c r="I7">
        <v>20300920</v>
      </c>
      <c r="J7">
        <v>11728100</v>
      </c>
      <c r="K7">
        <v>12000716</v>
      </c>
      <c r="L7" s="1">
        <f>K7/J7</f>
        <v>1.02324468584</v>
      </c>
      <c r="M7" t="s">
        <v>49</v>
      </c>
      <c r="N7" t="s">
        <v>29</v>
      </c>
    </row>
    <row r="8" spans="1:14">
      <c r="A8">
        <v>4484</v>
      </c>
      <c r="B8" t="s">
        <v>55</v>
      </c>
      <c r="C8" t="s">
        <v>56</v>
      </c>
      <c r="D8" t="s">
        <v>46</v>
      </c>
      <c r="E8" t="s">
        <v>53</v>
      </c>
      <c r="F8" t="s">
        <v>48</v>
      </c>
      <c r="G8" t="s">
        <v>19</v>
      </c>
      <c r="H8">
        <v>479.041666667</v>
      </c>
      <c r="I8">
        <v>1286600</v>
      </c>
      <c r="J8">
        <v>738000</v>
      </c>
      <c r="K8">
        <v>1574380</v>
      </c>
      <c r="L8" s="1">
        <f>K8/J8</f>
        <v>2.13330623306</v>
      </c>
      <c r="M8" t="s">
        <v>57</v>
      </c>
      <c r="N8" t="s">
        <v>50</v>
      </c>
    </row>
    <row r="9" spans="1:14">
      <c r="A9">
        <v>4473</v>
      </c>
      <c r="B9" t="s">
        <v>58</v>
      </c>
      <c r="C9" t="s">
        <v>59</v>
      </c>
      <c r="D9" t="s">
        <v>60</v>
      </c>
      <c r="E9" t="s">
        <v>53</v>
      </c>
      <c r="F9" t="s">
        <v>48</v>
      </c>
      <c r="G9" t="s">
        <v>19</v>
      </c>
      <c r="H9">
        <v>479.041666667</v>
      </c>
      <c r="I9">
        <v>23437220</v>
      </c>
      <c r="J9">
        <v>14920115.7896</v>
      </c>
      <c r="K9">
        <v>11587340.6</v>
      </c>
      <c r="L9" s="1">
        <f>K9/J9</f>
        <v>0.776625380352</v>
      </c>
      <c r="M9" t="s">
        <v>61</v>
      </c>
      <c r="N9" t="s">
        <v>50</v>
      </c>
    </row>
    <row r="10" spans="1:14">
      <c r="A10">
        <v>4458</v>
      </c>
      <c r="B10" t="s">
        <v>62</v>
      </c>
      <c r="C10" t="s">
        <v>63</v>
      </c>
      <c r="D10" t="s">
        <v>46</v>
      </c>
      <c r="E10" t="s">
        <v>64</v>
      </c>
      <c r="F10" t="s">
        <v>48</v>
      </c>
      <c r="G10" t="s">
        <v>19</v>
      </c>
      <c r="H10">
        <v>475.041666667</v>
      </c>
      <c r="I10">
        <v>57554400</v>
      </c>
      <c r="J10">
        <v>6775600</v>
      </c>
      <c r="K10">
        <v>11943853</v>
      </c>
      <c r="L10" s="1">
        <f>K10/J10</f>
        <v>1.76277421926</v>
      </c>
      <c r="M10" t="s">
        <v>49</v>
      </c>
      <c r="N10" t="s">
        <v>50</v>
      </c>
    </row>
    <row r="11" spans="1:14">
      <c r="A11">
        <v>4502</v>
      </c>
      <c r="B11" t="s">
        <v>65</v>
      </c>
      <c r="C11" t="s">
        <v>66</v>
      </c>
      <c r="D11" t="s">
        <v>46</v>
      </c>
      <c r="E11" t="s">
        <v>67</v>
      </c>
      <c r="F11" t="s">
        <v>48</v>
      </c>
      <c r="G11" t="s">
        <v>19</v>
      </c>
      <c r="H11">
        <v>443.041666667</v>
      </c>
      <c r="I11">
        <v>2500000</v>
      </c>
      <c r="J11">
        <v>351000</v>
      </c>
      <c r="K11">
        <v>661100</v>
      </c>
      <c r="L11" s="1">
        <f>K11/J11</f>
        <v>1.88347578348</v>
      </c>
      <c r="M11" t="s">
        <v>68</v>
      </c>
      <c r="N11" t="s">
        <v>50</v>
      </c>
    </row>
    <row r="12" spans="1:14">
      <c r="A12">
        <v>4531</v>
      </c>
      <c r="B12" t="s">
        <v>69</v>
      </c>
      <c r="C12" t="s">
        <v>70</v>
      </c>
      <c r="D12" t="s">
        <v>71</v>
      </c>
      <c r="E12" t="s">
        <v>72</v>
      </c>
      <c r="F12" t="s">
        <v>73</v>
      </c>
      <c r="G12" t="s">
        <v>74</v>
      </c>
      <c r="H12">
        <v>590.958333333</v>
      </c>
      <c r="I12">
        <v>8400000</v>
      </c>
      <c r="J12">
        <v>3690000</v>
      </c>
      <c r="K12">
        <v>3134130</v>
      </c>
      <c r="L12" s="1">
        <f>K12/J12</f>
        <v>0.849357723577</v>
      </c>
      <c r="M12" t="s">
        <v>20</v>
      </c>
      <c r="N12" t="s">
        <v>75</v>
      </c>
    </row>
    <row r="13" spans="1:14">
      <c r="A13">
        <v>4552</v>
      </c>
      <c r="B13" t="s">
        <v>76</v>
      </c>
      <c r="C13" t="s">
        <v>77</v>
      </c>
      <c r="D13" t="s">
        <v>78</v>
      </c>
      <c r="E13" t="s">
        <v>79</v>
      </c>
      <c r="F13" t="s">
        <v>80</v>
      </c>
      <c r="G13" t="s">
        <v>27</v>
      </c>
      <c r="H13">
        <v>449</v>
      </c>
      <c r="I13">
        <v>11600000</v>
      </c>
      <c r="J13">
        <v>5871440</v>
      </c>
      <c r="K13">
        <v>6402784</v>
      </c>
      <c r="L13" s="1">
        <f>K13/J13</f>
        <v>1.09049636886</v>
      </c>
      <c r="M13" t="s">
        <v>81</v>
      </c>
      <c r="N13" t="s">
        <v>29</v>
      </c>
    </row>
    <row r="14" spans="1:14">
      <c r="A14">
        <v>4579</v>
      </c>
      <c r="B14" t="s">
        <v>82</v>
      </c>
      <c r="C14" t="s">
        <v>83</v>
      </c>
      <c r="D14" t="s">
        <v>78</v>
      </c>
      <c r="E14" t="s">
        <v>84</v>
      </c>
      <c r="F14" t="s">
        <v>26</v>
      </c>
      <c r="G14" t="s">
        <v>27</v>
      </c>
      <c r="H14">
        <v>483.958333333</v>
      </c>
      <c r="I14">
        <v>107977800</v>
      </c>
      <c r="J14">
        <v>39288840</v>
      </c>
      <c r="K14">
        <v>39711322</v>
      </c>
      <c r="L14" s="1">
        <f>K14/J14</f>
        <v>1.01075323171</v>
      </c>
      <c r="M14" t="s">
        <v>81</v>
      </c>
      <c r="N14" t="s">
        <v>43</v>
      </c>
    </row>
    <row r="15" spans="1:14">
      <c r="A15">
        <v>4568</v>
      </c>
      <c r="B15" t="s">
        <v>85</v>
      </c>
      <c r="C15" t="s">
        <v>86</v>
      </c>
      <c r="D15" t="s">
        <v>87</v>
      </c>
      <c r="E15" t="s">
        <v>88</v>
      </c>
      <c r="F15" t="s">
        <v>89</v>
      </c>
      <c r="G15" t="s">
        <v>90</v>
      </c>
      <c r="H15">
        <v>476.958333333</v>
      </c>
      <c r="I15">
        <v>240695940</v>
      </c>
      <c r="J15">
        <v>117488100</v>
      </c>
      <c r="K15">
        <v>51650950</v>
      </c>
      <c r="L15" s="1">
        <f>K15/J15</f>
        <v>0.439627077125</v>
      </c>
      <c r="M15" t="s">
        <v>20</v>
      </c>
      <c r="N15" t="s">
        <v>43</v>
      </c>
    </row>
    <row r="16" spans="1:14">
      <c r="A16">
        <v>4532</v>
      </c>
      <c r="B16" t="s">
        <v>91</v>
      </c>
      <c r="C16" t="s">
        <v>92</v>
      </c>
      <c r="D16" t="s">
        <v>24</v>
      </c>
      <c r="E16" t="s">
        <v>93</v>
      </c>
      <c r="F16" t="s">
        <v>89</v>
      </c>
      <c r="G16" t="s">
        <v>19</v>
      </c>
      <c r="H16">
        <v>475.958333333</v>
      </c>
      <c r="I16">
        <v>27201400</v>
      </c>
      <c r="J16">
        <v>10027880</v>
      </c>
      <c r="K16">
        <v>7478350</v>
      </c>
      <c r="L16" s="1">
        <f>K16/J16</f>
        <v>0.745755832738</v>
      </c>
      <c r="M16" t="s">
        <v>28</v>
      </c>
      <c r="N16" t="s">
        <v>43</v>
      </c>
    </row>
    <row r="17" spans="1:14">
      <c r="A17">
        <v>4628</v>
      </c>
      <c r="B17" t="s">
        <v>94</v>
      </c>
      <c r="C17" t="s">
        <v>95</v>
      </c>
      <c r="D17" t="s">
        <v>96</v>
      </c>
      <c r="E17" t="s">
        <v>97</v>
      </c>
      <c r="F17" t="s">
        <v>89</v>
      </c>
      <c r="G17" t="s">
        <v>74</v>
      </c>
      <c r="H17">
        <v>454.958333333</v>
      </c>
      <c r="I17">
        <v>2430000</v>
      </c>
      <c r="J17">
        <v>1174600</v>
      </c>
      <c r="K17">
        <v>386352</v>
      </c>
      <c r="L17" s="1">
        <f>K17/J17</f>
        <v>0.328922186276</v>
      </c>
      <c r="M17" t="s">
        <v>20</v>
      </c>
      <c r="N17" t="s">
        <v>98</v>
      </c>
    </row>
    <row r="18" spans="1:14">
      <c r="A18">
        <v>4644</v>
      </c>
      <c r="B18" t="s">
        <v>99</v>
      </c>
      <c r="C18" t="s">
        <v>100</v>
      </c>
      <c r="D18" t="s">
        <v>46</v>
      </c>
      <c r="E18" t="s">
        <v>101</v>
      </c>
      <c r="F18" t="s">
        <v>48</v>
      </c>
      <c r="G18" t="s">
        <v>19</v>
      </c>
      <c r="H18">
        <v>318</v>
      </c>
      <c r="I18">
        <v>2500000</v>
      </c>
      <c r="J18">
        <v>1243200</v>
      </c>
      <c r="K18">
        <v>444600</v>
      </c>
      <c r="L18" s="1">
        <f>K18/J18</f>
        <v>0.357625482625</v>
      </c>
      <c r="M18" t="s">
        <v>49</v>
      </c>
      <c r="N18" t="s">
        <v>50</v>
      </c>
    </row>
    <row r="19" spans="1:14">
      <c r="A19">
        <v>4672</v>
      </c>
      <c r="B19" t="s">
        <v>102</v>
      </c>
      <c r="C19" t="s">
        <v>103</v>
      </c>
      <c r="D19" t="s">
        <v>46</v>
      </c>
      <c r="E19" t="s">
        <v>104</v>
      </c>
      <c r="F19" t="s">
        <v>48</v>
      </c>
      <c r="G19" t="s">
        <v>19</v>
      </c>
      <c r="H19">
        <v>307.041666667</v>
      </c>
      <c r="I19">
        <v>39000000</v>
      </c>
      <c r="J19">
        <v>23927400</v>
      </c>
      <c r="K19">
        <v>19476700</v>
      </c>
      <c r="L19" s="1">
        <f>K19/J19</f>
        <v>0.813991490927</v>
      </c>
      <c r="M19" t="s">
        <v>105</v>
      </c>
      <c r="N19" t="s">
        <v>50</v>
      </c>
    </row>
    <row r="20" spans="1:14">
      <c r="A20">
        <v>4676</v>
      </c>
      <c r="B20" t="s">
        <v>106</v>
      </c>
      <c r="C20" t="s">
        <v>107</v>
      </c>
      <c r="D20" t="s">
        <v>108</v>
      </c>
      <c r="E20" t="s">
        <v>109</v>
      </c>
      <c r="F20" t="s">
        <v>48</v>
      </c>
      <c r="G20" t="s">
        <v>19</v>
      </c>
      <c r="H20">
        <v>297.041666667</v>
      </c>
      <c r="I20">
        <v>4230170</v>
      </c>
      <c r="J20">
        <v>2183600</v>
      </c>
      <c r="K20">
        <v>807672</v>
      </c>
      <c r="L20" s="1">
        <f>K20/J20</f>
        <v>0.369880930573</v>
      </c>
      <c r="M20" t="s">
        <v>20</v>
      </c>
      <c r="N20" t="s">
        <v>50</v>
      </c>
    </row>
    <row r="21" spans="1:14">
      <c r="A21">
        <v>4605</v>
      </c>
      <c r="B21" t="s">
        <v>110</v>
      </c>
      <c r="C21" t="s">
        <v>111</v>
      </c>
      <c r="D21" t="s">
        <v>112</v>
      </c>
      <c r="E21" t="s">
        <v>113</v>
      </c>
      <c r="F21" t="s">
        <v>114</v>
      </c>
      <c r="G21" t="s">
        <v>19</v>
      </c>
      <c r="H21">
        <v>260.041666667</v>
      </c>
      <c r="I21">
        <v>1025600000</v>
      </c>
      <c r="J21">
        <v>594684000</v>
      </c>
      <c r="K21">
        <v>538922785.43</v>
      </c>
      <c r="L21" s="1">
        <f>K21/J21</f>
        <v>0.906233874512</v>
      </c>
      <c r="M21" t="s">
        <v>115</v>
      </c>
      <c r="N21" t="s">
        <v>116</v>
      </c>
    </row>
    <row r="22" spans="1:14">
      <c r="A22">
        <v>4711</v>
      </c>
      <c r="B22" t="s">
        <v>117</v>
      </c>
      <c r="C22" t="s">
        <v>118</v>
      </c>
      <c r="D22" t="s">
        <v>119</v>
      </c>
      <c r="E22" t="s">
        <v>120</v>
      </c>
      <c r="F22" t="s">
        <v>121</v>
      </c>
      <c r="G22" t="s">
        <v>27</v>
      </c>
      <c r="H22">
        <v>252.041666667</v>
      </c>
      <c r="I22">
        <v>5353000</v>
      </c>
      <c r="J22">
        <v>3264160</v>
      </c>
      <c r="K22">
        <v>863448.2</v>
      </c>
      <c r="L22" s="1">
        <f>K22/J22</f>
        <v>0.264523859125</v>
      </c>
      <c r="M22" t="s">
        <v>20</v>
      </c>
      <c r="N22" t="s">
        <v>21</v>
      </c>
    </row>
    <row r="23" spans="1:14">
      <c r="A23">
        <v>4819</v>
      </c>
      <c r="B23" t="s">
        <v>122</v>
      </c>
      <c r="C23" t="s">
        <v>123</v>
      </c>
      <c r="D23" t="s">
        <v>124</v>
      </c>
      <c r="E23" t="s">
        <v>125</v>
      </c>
      <c r="F23" t="s">
        <v>126</v>
      </c>
      <c r="G23" t="s">
        <v>27</v>
      </c>
      <c r="H23">
        <v>347</v>
      </c>
      <c r="I23">
        <v>1720000</v>
      </c>
      <c r="J23">
        <v>1266205</v>
      </c>
      <c r="K23">
        <v>920880</v>
      </c>
      <c r="L23" s="1">
        <f>K23/J23</f>
        <v>0.727275599133</v>
      </c>
      <c r="M23" t="s">
        <v>20</v>
      </c>
      <c r="N23" t="s">
        <v>127</v>
      </c>
    </row>
    <row r="24" spans="1:14">
      <c r="A24">
        <v>4791</v>
      </c>
      <c r="B24" t="s">
        <v>128</v>
      </c>
      <c r="C24" t="s">
        <v>129</v>
      </c>
      <c r="D24" t="s">
        <v>78</v>
      </c>
      <c r="E24" t="s">
        <v>130</v>
      </c>
      <c r="F24" t="s">
        <v>89</v>
      </c>
      <c r="G24" t="s">
        <v>74</v>
      </c>
      <c r="H24">
        <v>322</v>
      </c>
      <c r="I24">
        <v>1092400</v>
      </c>
      <c r="J24">
        <v>971200</v>
      </c>
      <c r="K24">
        <v>998913.8</v>
      </c>
      <c r="L24" s="1">
        <f>K24/J24</f>
        <v>1.02853562603</v>
      </c>
      <c r="M24" t="s">
        <v>20</v>
      </c>
      <c r="N24" t="s">
        <v>127</v>
      </c>
    </row>
    <row r="25" spans="1:14">
      <c r="A25">
        <v>4842</v>
      </c>
      <c r="B25" t="s">
        <v>131</v>
      </c>
      <c r="C25" t="s">
        <v>132</v>
      </c>
      <c r="D25" t="s">
        <v>124</v>
      </c>
      <c r="E25" t="s">
        <v>133</v>
      </c>
      <c r="F25" t="s">
        <v>89</v>
      </c>
      <c r="G25" t="s">
        <v>19</v>
      </c>
      <c r="H25">
        <v>305</v>
      </c>
      <c r="I25">
        <v>640000</v>
      </c>
      <c r="J25">
        <v>514190</v>
      </c>
      <c r="K25">
        <v>317890</v>
      </c>
      <c r="L25" s="1">
        <f>K25/J25</f>
        <v>0.618234504755</v>
      </c>
      <c r="M25" t="s">
        <v>20</v>
      </c>
      <c r="N25" t="s">
        <v>127</v>
      </c>
    </row>
    <row r="26" spans="1:14">
      <c r="A26">
        <v>4801</v>
      </c>
      <c r="B26" t="s">
        <v>134</v>
      </c>
      <c r="C26" t="s">
        <v>135</v>
      </c>
      <c r="D26" t="s">
        <v>78</v>
      </c>
      <c r="E26" t="s">
        <v>136</v>
      </c>
      <c r="F26" t="s">
        <v>89</v>
      </c>
      <c r="G26" t="s">
        <v>74</v>
      </c>
      <c r="H26">
        <v>302</v>
      </c>
      <c r="I26">
        <v>12102520</v>
      </c>
      <c r="J26">
        <v>12410400</v>
      </c>
      <c r="K26">
        <v>11842400</v>
      </c>
      <c r="L26" s="1">
        <f>K26/J26</f>
        <v>0.954231934507</v>
      </c>
      <c r="M26" t="s">
        <v>20</v>
      </c>
      <c r="N26" t="s">
        <v>116</v>
      </c>
    </row>
    <row r="27" spans="1:14">
      <c r="A27">
        <v>4831</v>
      </c>
      <c r="B27" t="s">
        <v>137</v>
      </c>
      <c r="C27" t="s">
        <v>138</v>
      </c>
      <c r="D27" t="s">
        <v>139</v>
      </c>
      <c r="E27" t="s">
        <v>140</v>
      </c>
      <c r="F27" t="s">
        <v>141</v>
      </c>
      <c r="G27" t="s">
        <v>27</v>
      </c>
      <c r="H27">
        <v>337</v>
      </c>
      <c r="I27">
        <v>21599000</v>
      </c>
      <c r="J27">
        <v>10471180</v>
      </c>
      <c r="K27">
        <v>9764766</v>
      </c>
      <c r="L27" s="1">
        <f>K27/J27</f>
        <v>0.932537307161</v>
      </c>
      <c r="M27" t="s">
        <v>20</v>
      </c>
      <c r="N27" t="s">
        <v>98</v>
      </c>
    </row>
    <row r="28" spans="1:14">
      <c r="A28">
        <v>4845</v>
      </c>
      <c r="B28" t="s">
        <v>142</v>
      </c>
      <c r="C28" t="s">
        <v>143</v>
      </c>
      <c r="D28" t="s">
        <v>144</v>
      </c>
      <c r="E28" t="s">
        <v>145</v>
      </c>
      <c r="F28" t="s">
        <v>89</v>
      </c>
      <c r="G28" t="s">
        <v>74</v>
      </c>
      <c r="H28">
        <v>287</v>
      </c>
      <c r="I28">
        <v>15900000</v>
      </c>
      <c r="J28">
        <v>7989500</v>
      </c>
      <c r="K28">
        <v>7673850</v>
      </c>
      <c r="L28" s="1">
        <f>K28/J28</f>
        <v>0.960491895613</v>
      </c>
      <c r="M28" t="s">
        <v>146</v>
      </c>
      <c r="N28" t="s">
        <v>98</v>
      </c>
    </row>
    <row r="29" spans="1:14">
      <c r="A29">
        <v>4878</v>
      </c>
      <c r="B29" t="s">
        <v>147</v>
      </c>
      <c r="C29" t="s">
        <v>148</v>
      </c>
      <c r="D29" t="s">
        <v>87</v>
      </c>
      <c r="E29" t="s">
        <v>149</v>
      </c>
      <c r="F29" t="s">
        <v>26</v>
      </c>
      <c r="G29" t="s">
        <v>74</v>
      </c>
      <c r="H29">
        <v>274</v>
      </c>
      <c r="I29">
        <v>43226767</v>
      </c>
      <c r="J29">
        <v>14901200</v>
      </c>
      <c r="K29">
        <v>8996541</v>
      </c>
      <c r="L29" s="1">
        <f>K29/J29</f>
        <v>0.603746074142</v>
      </c>
      <c r="M29" t="s">
        <v>20</v>
      </c>
      <c r="N29" t="s">
        <v>98</v>
      </c>
    </row>
    <row r="30" spans="1:14">
      <c r="A30">
        <v>4879</v>
      </c>
      <c r="B30" t="s">
        <v>150</v>
      </c>
      <c r="C30" t="s">
        <v>151</v>
      </c>
      <c r="D30" t="s">
        <v>32</v>
      </c>
      <c r="E30" t="s">
        <v>149</v>
      </c>
      <c r="F30" t="s">
        <v>26</v>
      </c>
      <c r="G30" t="s">
        <v>74</v>
      </c>
      <c r="H30">
        <v>274</v>
      </c>
      <c r="I30">
        <v>11391104</v>
      </c>
      <c r="J30">
        <v>6081600</v>
      </c>
      <c r="K30">
        <v>5954000</v>
      </c>
      <c r="L30" s="1">
        <f>K30/J30</f>
        <v>0.979018679295</v>
      </c>
      <c r="M30" t="s">
        <v>20</v>
      </c>
      <c r="N30" t="s">
        <v>98</v>
      </c>
    </row>
    <row r="31" spans="1:14">
      <c r="A31">
        <v>4864</v>
      </c>
      <c r="B31" t="s">
        <v>152</v>
      </c>
      <c r="C31" t="s">
        <v>153</v>
      </c>
      <c r="D31" t="s">
        <v>87</v>
      </c>
      <c r="E31" t="s">
        <v>149</v>
      </c>
      <c r="F31" t="s">
        <v>26</v>
      </c>
      <c r="G31" t="s">
        <v>74</v>
      </c>
      <c r="H31">
        <v>274</v>
      </c>
      <c r="I31">
        <v>50175787</v>
      </c>
      <c r="J31">
        <v>18091200</v>
      </c>
      <c r="K31">
        <v>12081090</v>
      </c>
      <c r="L31" s="1">
        <f>K31/J31</f>
        <v>0.667788206421</v>
      </c>
      <c r="M31" t="s">
        <v>20</v>
      </c>
      <c r="N31" t="s">
        <v>98</v>
      </c>
    </row>
    <row r="32" spans="1:14">
      <c r="A32">
        <v>4665</v>
      </c>
      <c r="B32" t="s">
        <v>154</v>
      </c>
      <c r="C32" t="s">
        <v>155</v>
      </c>
      <c r="D32" t="s">
        <v>156</v>
      </c>
      <c r="E32" t="s">
        <v>149</v>
      </c>
      <c r="F32" t="s">
        <v>157</v>
      </c>
      <c r="G32" t="s">
        <v>27</v>
      </c>
      <c r="H32">
        <v>283</v>
      </c>
      <c r="I32">
        <v>166230180</v>
      </c>
      <c r="J32">
        <v>79667248</v>
      </c>
      <c r="K32">
        <v>64235834</v>
      </c>
      <c r="L32" s="1">
        <f>K32/J32</f>
        <v>0.806301656108</v>
      </c>
      <c r="M32" t="s">
        <v>20</v>
      </c>
      <c r="N32" t="s">
        <v>158</v>
      </c>
    </row>
    <row r="33" spans="1:14">
      <c r="A33">
        <v>4856</v>
      </c>
      <c r="B33" t="s">
        <v>159</v>
      </c>
      <c r="C33" t="s">
        <v>160</v>
      </c>
      <c r="D33" t="s">
        <v>24</v>
      </c>
      <c r="E33" t="s">
        <v>161</v>
      </c>
      <c r="F33" t="s">
        <v>26</v>
      </c>
      <c r="G33" t="s">
        <v>74</v>
      </c>
      <c r="H33">
        <v>268</v>
      </c>
      <c r="I33">
        <v>77233000</v>
      </c>
      <c r="J33">
        <v>29045400</v>
      </c>
      <c r="K33">
        <v>23876540</v>
      </c>
      <c r="L33" s="1">
        <f>K33/J33</f>
        <v>0.822042044523</v>
      </c>
      <c r="M33" t="s">
        <v>20</v>
      </c>
      <c r="N33" t="s">
        <v>43</v>
      </c>
    </row>
    <row r="34" spans="1:14">
      <c r="A34">
        <v>4886</v>
      </c>
      <c r="B34" t="s">
        <v>162</v>
      </c>
      <c r="C34" t="s">
        <v>163</v>
      </c>
      <c r="D34" t="s">
        <v>164</v>
      </c>
      <c r="E34" t="s">
        <v>165</v>
      </c>
      <c r="F34" t="s">
        <v>26</v>
      </c>
      <c r="G34" t="s">
        <v>74</v>
      </c>
      <c r="H34">
        <v>267</v>
      </c>
      <c r="I34">
        <v>955000</v>
      </c>
      <c r="J34">
        <v>2734525</v>
      </c>
      <c r="K34">
        <v>4797049</v>
      </c>
      <c r="L34" s="1">
        <f>K34/J34</f>
        <v>1.75425311526</v>
      </c>
      <c r="M34" t="s">
        <v>20</v>
      </c>
      <c r="N34" t="s">
        <v>127</v>
      </c>
    </row>
    <row r="35" spans="1:14">
      <c r="A35">
        <v>4859</v>
      </c>
      <c r="B35" t="s">
        <v>166</v>
      </c>
      <c r="C35" t="s">
        <v>167</v>
      </c>
      <c r="D35" t="s">
        <v>32</v>
      </c>
      <c r="E35" t="s">
        <v>168</v>
      </c>
      <c r="F35" t="s">
        <v>26</v>
      </c>
      <c r="G35" t="s">
        <v>74</v>
      </c>
      <c r="H35">
        <v>247</v>
      </c>
      <c r="I35">
        <v>36760000</v>
      </c>
      <c r="J35">
        <v>13451000</v>
      </c>
      <c r="K35">
        <v>13451000</v>
      </c>
      <c r="L35" s="1">
        <f>K35/J35</f>
        <v>1</v>
      </c>
      <c r="M35" t="s">
        <v>169</v>
      </c>
      <c r="N35" t="s">
        <v>98</v>
      </c>
    </row>
    <row r="36" spans="1:14">
      <c r="A36">
        <v>4902</v>
      </c>
      <c r="B36" t="s">
        <v>170</v>
      </c>
      <c r="C36" t="s">
        <v>171</v>
      </c>
      <c r="D36" t="s">
        <v>172</v>
      </c>
      <c r="E36" t="s">
        <v>173</v>
      </c>
      <c r="F36" t="s">
        <v>26</v>
      </c>
      <c r="G36" t="s">
        <v>74</v>
      </c>
      <c r="H36">
        <v>240</v>
      </c>
      <c r="I36">
        <v>2640000</v>
      </c>
      <c r="J36">
        <v>1327150</v>
      </c>
      <c r="K36">
        <v>1607650</v>
      </c>
      <c r="L36" s="1">
        <f>K36/J36</f>
        <v>1.21135515955</v>
      </c>
      <c r="M36" t="s">
        <v>20</v>
      </c>
      <c r="N36" t="s">
        <v>98</v>
      </c>
    </row>
    <row r="37" spans="1:14">
      <c r="A37">
        <v>4910</v>
      </c>
      <c r="B37" t="s">
        <v>174</v>
      </c>
      <c r="C37" t="s">
        <v>175</v>
      </c>
      <c r="D37" t="s">
        <v>176</v>
      </c>
      <c r="E37" t="s">
        <v>173</v>
      </c>
      <c r="F37" t="s">
        <v>26</v>
      </c>
      <c r="G37" t="s">
        <v>74</v>
      </c>
      <c r="H37">
        <v>240</v>
      </c>
      <c r="I37">
        <v>3300000</v>
      </c>
      <c r="J37">
        <v>2352800</v>
      </c>
      <c r="K37">
        <v>2081100</v>
      </c>
      <c r="L37" s="1">
        <f>K37/J37</f>
        <v>0.884520571234</v>
      </c>
      <c r="M37" t="s">
        <v>20</v>
      </c>
      <c r="N37" t="s">
        <v>127</v>
      </c>
    </row>
    <row r="38" spans="1:14">
      <c r="A38">
        <v>4840</v>
      </c>
      <c r="B38" t="s">
        <v>177</v>
      </c>
      <c r="C38" t="s">
        <v>178</v>
      </c>
      <c r="D38" t="s">
        <v>179</v>
      </c>
      <c r="E38" t="s">
        <v>180</v>
      </c>
      <c r="F38" t="s">
        <v>26</v>
      </c>
      <c r="G38" t="s">
        <v>27</v>
      </c>
      <c r="H38">
        <v>237</v>
      </c>
      <c r="I38">
        <v>25600000</v>
      </c>
      <c r="J38">
        <v>3466000</v>
      </c>
      <c r="K38">
        <v>2410773</v>
      </c>
      <c r="L38" s="1">
        <f>K38/J38</f>
        <v>0.695549047894</v>
      </c>
      <c r="M38" t="s">
        <v>35</v>
      </c>
      <c r="N38" t="s">
        <v>43</v>
      </c>
    </row>
    <row r="39" spans="1:14">
      <c r="A39">
        <v>4923</v>
      </c>
      <c r="B39" t="s">
        <v>181</v>
      </c>
      <c r="C39" t="s">
        <v>182</v>
      </c>
      <c r="D39" t="s">
        <v>183</v>
      </c>
      <c r="E39" t="s">
        <v>184</v>
      </c>
      <c r="F39" t="s">
        <v>26</v>
      </c>
      <c r="G39" t="s">
        <v>74</v>
      </c>
      <c r="H39">
        <v>229</v>
      </c>
      <c r="I39">
        <v>11340000</v>
      </c>
      <c r="J39">
        <v>6737600</v>
      </c>
      <c r="K39">
        <v>6589400</v>
      </c>
      <c r="L39" s="1">
        <f>K39/J39</f>
        <v>0.978004037046</v>
      </c>
      <c r="M39" t="s">
        <v>185</v>
      </c>
      <c r="N39" t="s">
        <v>127</v>
      </c>
    </row>
    <row r="40" spans="1:14">
      <c r="A40">
        <v>4914</v>
      </c>
      <c r="B40" t="s">
        <v>186</v>
      </c>
      <c r="C40" t="s">
        <v>187</v>
      </c>
      <c r="D40" t="s">
        <v>188</v>
      </c>
      <c r="E40" t="s">
        <v>189</v>
      </c>
      <c r="F40" t="s">
        <v>26</v>
      </c>
      <c r="G40" t="s">
        <v>74</v>
      </c>
      <c r="H40">
        <v>225</v>
      </c>
      <c r="I40">
        <v>184830150</v>
      </c>
      <c r="J40">
        <v>89851120</v>
      </c>
      <c r="K40">
        <v>37400070</v>
      </c>
      <c r="L40" s="1">
        <f>K40/J40</f>
        <v>0.416244894888</v>
      </c>
      <c r="M40" t="s">
        <v>190</v>
      </c>
      <c r="N40" t="s">
        <v>191</v>
      </c>
    </row>
    <row r="41" spans="1:14">
      <c r="A41">
        <v>4887</v>
      </c>
      <c r="B41" t="s">
        <v>192</v>
      </c>
      <c r="C41" t="s">
        <v>193</v>
      </c>
      <c r="D41" t="s">
        <v>78</v>
      </c>
      <c r="E41" t="s">
        <v>194</v>
      </c>
      <c r="F41" t="s">
        <v>26</v>
      </c>
      <c r="G41" t="s">
        <v>74</v>
      </c>
      <c r="H41">
        <v>218</v>
      </c>
      <c r="I41">
        <v>320000000</v>
      </c>
      <c r="J41">
        <v>221879912</v>
      </c>
      <c r="K41">
        <v>208851196</v>
      </c>
      <c r="L41" s="1">
        <f>K41/J41</f>
        <v>0.94128032645</v>
      </c>
      <c r="M41" t="s">
        <v>81</v>
      </c>
      <c r="N41" t="s">
        <v>43</v>
      </c>
    </row>
    <row r="42" spans="1:14">
      <c r="A42">
        <v>4883</v>
      </c>
      <c r="B42" t="s">
        <v>195</v>
      </c>
      <c r="C42" t="s">
        <v>196</v>
      </c>
      <c r="D42" t="s">
        <v>197</v>
      </c>
      <c r="E42" t="s">
        <v>198</v>
      </c>
      <c r="F42" t="s">
        <v>199</v>
      </c>
      <c r="G42" t="s">
        <v>19</v>
      </c>
      <c r="H42">
        <v>226</v>
      </c>
      <c r="I42">
        <v>2925000</v>
      </c>
      <c r="J42">
        <v>1284750</v>
      </c>
      <c r="K42">
        <v>852750</v>
      </c>
      <c r="L42" s="1">
        <f>K42/J42</f>
        <v>0.663747810858</v>
      </c>
      <c r="M42" t="s">
        <v>20</v>
      </c>
      <c r="N42" t="s">
        <v>98</v>
      </c>
    </row>
    <row r="43" spans="1:14">
      <c r="A43">
        <v>4810</v>
      </c>
      <c r="B43" t="s">
        <v>200</v>
      </c>
      <c r="C43" t="s">
        <v>201</v>
      </c>
      <c r="D43" t="s">
        <v>124</v>
      </c>
      <c r="E43" t="s">
        <v>202</v>
      </c>
      <c r="F43" t="s">
        <v>18</v>
      </c>
      <c r="G43" t="s">
        <v>19</v>
      </c>
      <c r="H43">
        <v>105.041666667</v>
      </c>
      <c r="I43">
        <v>12377600</v>
      </c>
      <c r="J43">
        <v>3713000</v>
      </c>
      <c r="K43">
        <v>5887500</v>
      </c>
      <c r="L43" s="1">
        <f>K43/J43</f>
        <v>1.58564503097</v>
      </c>
      <c r="M43" t="s">
        <v>20</v>
      </c>
      <c r="N43" t="s">
        <v>50</v>
      </c>
    </row>
    <row r="44" spans="1:14">
      <c r="A44">
        <v>4947</v>
      </c>
      <c r="B44" t="s">
        <v>203</v>
      </c>
      <c r="C44" t="s">
        <v>204</v>
      </c>
      <c r="D44" t="s">
        <v>164</v>
      </c>
      <c r="E44" t="s">
        <v>202</v>
      </c>
      <c r="F44" t="s">
        <v>26</v>
      </c>
      <c r="G44" t="s">
        <v>74</v>
      </c>
      <c r="H44">
        <v>202</v>
      </c>
      <c r="I44">
        <v>12606500</v>
      </c>
      <c r="J44">
        <v>7242920</v>
      </c>
      <c r="K44">
        <v>7934520</v>
      </c>
      <c r="L44" s="1">
        <f>K44/J44</f>
        <v>1.09548635081</v>
      </c>
      <c r="M44" t="s">
        <v>20</v>
      </c>
      <c r="N44" t="s">
        <v>127</v>
      </c>
    </row>
    <row r="45" spans="1:14">
      <c r="A45">
        <v>4948</v>
      </c>
      <c r="B45" t="s">
        <v>205</v>
      </c>
      <c r="C45" t="s">
        <v>206</v>
      </c>
      <c r="D45" t="s">
        <v>164</v>
      </c>
      <c r="E45" t="s">
        <v>202</v>
      </c>
      <c r="F45" t="s">
        <v>26</v>
      </c>
      <c r="G45" t="s">
        <v>27</v>
      </c>
      <c r="H45">
        <v>202</v>
      </c>
      <c r="I45">
        <v>4387100</v>
      </c>
      <c r="J45">
        <v>2996860</v>
      </c>
      <c r="K45">
        <v>4662368</v>
      </c>
      <c r="L45" s="1">
        <f>K45/J45</f>
        <v>1.5557510194</v>
      </c>
      <c r="M45" t="s">
        <v>20</v>
      </c>
      <c r="N45" t="s">
        <v>127</v>
      </c>
    </row>
    <row r="46" spans="1:14">
      <c r="A46">
        <v>4858</v>
      </c>
      <c r="B46" t="s">
        <v>207</v>
      </c>
      <c r="C46" t="s">
        <v>208</v>
      </c>
      <c r="D46" t="s">
        <v>32</v>
      </c>
      <c r="E46" t="s">
        <v>202</v>
      </c>
      <c r="F46" t="s">
        <v>34</v>
      </c>
      <c r="G46" t="s">
        <v>19</v>
      </c>
      <c r="H46">
        <v>173</v>
      </c>
      <c r="I46">
        <v>108176192</v>
      </c>
      <c r="J46">
        <v>32251500</v>
      </c>
      <c r="K46">
        <v>19376400</v>
      </c>
      <c r="L46" s="1">
        <f>K46/J46</f>
        <v>0.600790660899</v>
      </c>
      <c r="M46" t="s">
        <v>20</v>
      </c>
      <c r="N46" t="s">
        <v>36</v>
      </c>
    </row>
    <row r="47" spans="1:14">
      <c r="A47">
        <v>4967</v>
      </c>
      <c r="B47" t="s">
        <v>209</v>
      </c>
      <c r="C47" t="s">
        <v>210</v>
      </c>
      <c r="D47" t="s">
        <v>211</v>
      </c>
      <c r="E47" t="s">
        <v>212</v>
      </c>
      <c r="F47" t="s">
        <v>26</v>
      </c>
      <c r="G47" t="s">
        <v>74</v>
      </c>
      <c r="H47">
        <v>189.958333333</v>
      </c>
      <c r="I47">
        <v>4350000</v>
      </c>
      <c r="J47">
        <v>3225000</v>
      </c>
      <c r="K47">
        <v>3225000</v>
      </c>
      <c r="L47" s="1">
        <f>K47/J47</f>
        <v>1</v>
      </c>
      <c r="M47" t="s">
        <v>20</v>
      </c>
      <c r="N47" t="s">
        <v>43</v>
      </c>
    </row>
    <row r="48" spans="1:14">
      <c r="A48">
        <v>4932</v>
      </c>
      <c r="B48" t="s">
        <v>213</v>
      </c>
      <c r="C48" t="s">
        <v>214</v>
      </c>
      <c r="D48" t="s">
        <v>215</v>
      </c>
      <c r="E48" t="s">
        <v>212</v>
      </c>
      <c r="F48" t="s">
        <v>26</v>
      </c>
      <c r="G48" t="s">
        <v>90</v>
      </c>
      <c r="H48">
        <v>189.958333333</v>
      </c>
      <c r="I48">
        <v>5585000</v>
      </c>
      <c r="J48">
        <v>0</v>
      </c>
      <c r="K48">
        <v>0</v>
      </c>
      <c r="L48" s="1" t="str">
        <f>K48/J48</f>
        <v>0</v>
      </c>
      <c r="M48" t="s">
        <v>216</v>
      </c>
      <c r="N48" t="s">
        <v>43</v>
      </c>
    </row>
    <row r="49" spans="1:14">
      <c r="A49">
        <v>4924</v>
      </c>
      <c r="B49" t="s">
        <v>217</v>
      </c>
      <c r="C49" t="s">
        <v>218</v>
      </c>
      <c r="D49" t="s">
        <v>219</v>
      </c>
      <c r="E49" t="s">
        <v>212</v>
      </c>
      <c r="F49" t="s">
        <v>220</v>
      </c>
      <c r="G49" t="s">
        <v>19</v>
      </c>
      <c r="H49">
        <v>180.958333333</v>
      </c>
      <c r="I49">
        <v>7590000</v>
      </c>
      <c r="J49">
        <v>5419760</v>
      </c>
      <c r="K49">
        <v>2962478</v>
      </c>
      <c r="L49" s="1">
        <f>K49/J49</f>
        <v>0.54660686082</v>
      </c>
      <c r="M49" t="s">
        <v>20</v>
      </c>
      <c r="N49" t="s">
        <v>75</v>
      </c>
    </row>
    <row r="50" spans="1:14">
      <c r="A50">
        <v>4915</v>
      </c>
      <c r="B50" t="s">
        <v>221</v>
      </c>
      <c r="C50" t="s">
        <v>222</v>
      </c>
      <c r="D50" t="s">
        <v>188</v>
      </c>
      <c r="E50" t="s">
        <v>212</v>
      </c>
      <c r="F50" t="s">
        <v>223</v>
      </c>
      <c r="G50" t="s">
        <v>19</v>
      </c>
      <c r="H50">
        <v>201.958333333</v>
      </c>
      <c r="I50">
        <v>83774300</v>
      </c>
      <c r="J50">
        <v>42000536</v>
      </c>
      <c r="K50">
        <v>34969807.65</v>
      </c>
      <c r="L50" s="1">
        <f>K50/J50</f>
        <v>0.832603842246</v>
      </c>
      <c r="M50" t="s">
        <v>20</v>
      </c>
      <c r="N50" t="s">
        <v>158</v>
      </c>
    </row>
    <row r="51" spans="1:14">
      <c r="A51">
        <v>4918</v>
      </c>
      <c r="B51" t="s">
        <v>224</v>
      </c>
      <c r="C51" t="s">
        <v>225</v>
      </c>
      <c r="D51" t="s">
        <v>226</v>
      </c>
      <c r="E51" t="s">
        <v>212</v>
      </c>
      <c r="F51" t="s">
        <v>227</v>
      </c>
      <c r="G51" t="s">
        <v>27</v>
      </c>
      <c r="H51">
        <v>365</v>
      </c>
      <c r="I51">
        <v>58000000</v>
      </c>
      <c r="J51">
        <v>21384000</v>
      </c>
      <c r="K51">
        <v>1244136</v>
      </c>
      <c r="L51" s="1">
        <f>K51/J51</f>
        <v>0.0581806958474</v>
      </c>
      <c r="M51" t="s">
        <v>146</v>
      </c>
      <c r="N51" t="s">
        <v>43</v>
      </c>
    </row>
    <row r="52" spans="1:14">
      <c r="A52">
        <v>4963</v>
      </c>
      <c r="B52" t="s">
        <v>228</v>
      </c>
      <c r="C52" t="s">
        <v>229</v>
      </c>
      <c r="D52" t="s">
        <v>144</v>
      </c>
      <c r="E52" t="s">
        <v>212</v>
      </c>
      <c r="F52" t="s">
        <v>26</v>
      </c>
      <c r="G52" t="s">
        <v>74</v>
      </c>
      <c r="H52">
        <v>189.958333333</v>
      </c>
      <c r="I52">
        <v>58000000</v>
      </c>
      <c r="J52">
        <v>13428000</v>
      </c>
      <c r="K52">
        <v>8728380</v>
      </c>
      <c r="L52" s="1">
        <f>K52/J52</f>
        <v>0.650013404826</v>
      </c>
      <c r="M52" t="s">
        <v>230</v>
      </c>
      <c r="N52" t="s">
        <v>43</v>
      </c>
    </row>
    <row r="53" spans="1:14">
      <c r="A53">
        <v>4953</v>
      </c>
      <c r="B53" t="s">
        <v>231</v>
      </c>
      <c r="C53" t="s">
        <v>232</v>
      </c>
      <c r="D53" t="s">
        <v>233</v>
      </c>
      <c r="E53" t="s">
        <v>212</v>
      </c>
      <c r="F53" t="s">
        <v>234</v>
      </c>
      <c r="G53" t="s">
        <v>74</v>
      </c>
      <c r="H53">
        <v>187.958333333</v>
      </c>
      <c r="I53">
        <v>1680000</v>
      </c>
      <c r="J53">
        <v>267750</v>
      </c>
      <c r="K53">
        <v>229500</v>
      </c>
      <c r="L53" s="1">
        <f>K53/J53</f>
        <v>0.857142857143</v>
      </c>
      <c r="M53" t="s">
        <v>20</v>
      </c>
      <c r="N53" t="s">
        <v>75</v>
      </c>
    </row>
    <row r="54" spans="1:14">
      <c r="A54">
        <v>4970</v>
      </c>
      <c r="B54" t="s">
        <v>235</v>
      </c>
      <c r="C54" t="s">
        <v>236</v>
      </c>
      <c r="D54" t="s">
        <v>188</v>
      </c>
      <c r="E54" t="s">
        <v>237</v>
      </c>
      <c r="F54" t="s">
        <v>26</v>
      </c>
      <c r="G54" t="s">
        <v>74</v>
      </c>
      <c r="H54">
        <v>187.958333333</v>
      </c>
      <c r="I54">
        <v>93247250</v>
      </c>
      <c r="J54">
        <v>58105613</v>
      </c>
      <c r="K54">
        <v>37894686</v>
      </c>
      <c r="L54" s="1">
        <f>K54/J54</f>
        <v>0.652169111442</v>
      </c>
      <c r="M54" t="s">
        <v>238</v>
      </c>
      <c r="N54" t="s">
        <v>158</v>
      </c>
    </row>
    <row r="55" spans="1:14">
      <c r="A55">
        <v>4937</v>
      </c>
      <c r="B55" t="s">
        <v>239</v>
      </c>
      <c r="C55" t="s">
        <v>240</v>
      </c>
      <c r="D55" t="s">
        <v>188</v>
      </c>
      <c r="E55" t="s">
        <v>237</v>
      </c>
      <c r="F55" t="s">
        <v>223</v>
      </c>
      <c r="G55" t="s">
        <v>19</v>
      </c>
      <c r="H55">
        <v>199.958333333</v>
      </c>
      <c r="I55">
        <v>12290000</v>
      </c>
      <c r="J55">
        <v>10414327</v>
      </c>
      <c r="K55">
        <v>8465893</v>
      </c>
      <c r="L55" s="1">
        <f>K55/J55</f>
        <v>0.812908313711</v>
      </c>
      <c r="M55" t="s">
        <v>20</v>
      </c>
      <c r="N55" t="s">
        <v>158</v>
      </c>
    </row>
    <row r="56" spans="1:14">
      <c r="A56">
        <v>4943</v>
      </c>
      <c r="B56" t="s">
        <v>241</v>
      </c>
      <c r="C56" t="s">
        <v>242</v>
      </c>
      <c r="D56" t="s">
        <v>243</v>
      </c>
      <c r="E56" t="s">
        <v>237</v>
      </c>
      <c r="F56" t="s">
        <v>26</v>
      </c>
      <c r="G56" t="s">
        <v>74</v>
      </c>
      <c r="H56">
        <v>187.958333333</v>
      </c>
      <c r="I56">
        <v>1300000</v>
      </c>
      <c r="J56">
        <v>102000</v>
      </c>
      <c r="K56">
        <v>63750</v>
      </c>
      <c r="L56" s="1">
        <f>K56/J56</f>
        <v>0.625</v>
      </c>
      <c r="M56" t="s">
        <v>20</v>
      </c>
      <c r="N56" t="s">
        <v>43</v>
      </c>
    </row>
    <row r="57" spans="1:14">
      <c r="A57">
        <v>4956</v>
      </c>
      <c r="B57" t="s">
        <v>244</v>
      </c>
      <c r="C57" t="s">
        <v>245</v>
      </c>
      <c r="D57" t="s">
        <v>124</v>
      </c>
      <c r="E57" t="s">
        <v>246</v>
      </c>
      <c r="F57" t="s">
        <v>26</v>
      </c>
      <c r="G57" t="s">
        <v>74</v>
      </c>
      <c r="H57">
        <v>182.958333333</v>
      </c>
      <c r="I57">
        <v>26400000</v>
      </c>
      <c r="J57">
        <v>4026400</v>
      </c>
      <c r="K57">
        <v>2805700</v>
      </c>
      <c r="L57" s="1">
        <f>K57/J57</f>
        <v>0.696825948738</v>
      </c>
      <c r="M57" t="s">
        <v>35</v>
      </c>
      <c r="N57" t="s">
        <v>116</v>
      </c>
    </row>
    <row r="58" spans="1:14">
      <c r="A58">
        <v>4954</v>
      </c>
      <c r="B58" t="s">
        <v>247</v>
      </c>
      <c r="C58" t="s">
        <v>248</v>
      </c>
      <c r="D58" t="s">
        <v>164</v>
      </c>
      <c r="E58" t="s">
        <v>249</v>
      </c>
      <c r="F58" t="s">
        <v>26</v>
      </c>
      <c r="G58" t="s">
        <v>74</v>
      </c>
      <c r="H58">
        <v>179.958333333</v>
      </c>
      <c r="I58">
        <v>2272400</v>
      </c>
      <c r="J58">
        <v>847000</v>
      </c>
      <c r="K58">
        <v>600000</v>
      </c>
      <c r="L58" s="1">
        <f>K58/J58</f>
        <v>0.708382526564</v>
      </c>
      <c r="M58" t="s">
        <v>20</v>
      </c>
      <c r="N58" t="s">
        <v>127</v>
      </c>
    </row>
    <row r="59" spans="1:14">
      <c r="A59">
        <v>4952</v>
      </c>
      <c r="B59" t="s">
        <v>250</v>
      </c>
      <c r="C59" t="s">
        <v>251</v>
      </c>
      <c r="D59" t="s">
        <v>78</v>
      </c>
      <c r="E59" t="s">
        <v>249</v>
      </c>
      <c r="F59" t="s">
        <v>26</v>
      </c>
      <c r="G59" t="s">
        <v>74</v>
      </c>
      <c r="H59">
        <v>179.958333333</v>
      </c>
      <c r="I59">
        <v>7623000</v>
      </c>
      <c r="J59">
        <v>4107500</v>
      </c>
      <c r="K59">
        <v>2921100</v>
      </c>
      <c r="L59" s="1">
        <f>K59/J59</f>
        <v>0.711162507608</v>
      </c>
      <c r="M59" t="s">
        <v>20</v>
      </c>
      <c r="N59" t="s">
        <v>43</v>
      </c>
    </row>
    <row r="60" spans="1:14">
      <c r="A60">
        <v>4955</v>
      </c>
      <c r="B60" t="s">
        <v>252</v>
      </c>
      <c r="C60" t="s">
        <v>253</v>
      </c>
      <c r="D60" t="s">
        <v>254</v>
      </c>
      <c r="E60" t="s">
        <v>249</v>
      </c>
      <c r="F60" t="s">
        <v>220</v>
      </c>
      <c r="G60" t="s">
        <v>19</v>
      </c>
      <c r="H60">
        <v>170.958333333</v>
      </c>
      <c r="I60">
        <v>3390000</v>
      </c>
      <c r="J60">
        <v>1590000</v>
      </c>
      <c r="K60">
        <v>1590000</v>
      </c>
      <c r="L60" s="1">
        <f>K60/J60</f>
        <v>1</v>
      </c>
      <c r="M60" t="s">
        <v>35</v>
      </c>
      <c r="N60" t="s">
        <v>75</v>
      </c>
    </row>
    <row r="61" spans="1:14">
      <c r="A61">
        <v>4962</v>
      </c>
      <c r="B61" t="s">
        <v>255</v>
      </c>
      <c r="C61" t="s">
        <v>256</v>
      </c>
      <c r="D61" t="s">
        <v>32</v>
      </c>
      <c r="E61" t="s">
        <v>257</v>
      </c>
      <c r="F61" t="s">
        <v>26</v>
      </c>
      <c r="G61" t="s">
        <v>27</v>
      </c>
      <c r="H61">
        <v>175.958333333</v>
      </c>
      <c r="I61">
        <v>56956000</v>
      </c>
      <c r="J61">
        <v>22946560</v>
      </c>
      <c r="K61">
        <v>891926</v>
      </c>
      <c r="L61" s="1">
        <f>K61/J61</f>
        <v>0.0388697042171</v>
      </c>
      <c r="M61" t="s">
        <v>20</v>
      </c>
      <c r="N61" t="s">
        <v>43</v>
      </c>
    </row>
    <row r="62" spans="1:14">
      <c r="A62">
        <v>4981</v>
      </c>
      <c r="B62" t="s">
        <v>258</v>
      </c>
      <c r="C62" t="s">
        <v>259</v>
      </c>
      <c r="D62" t="s">
        <v>260</v>
      </c>
      <c r="E62" t="s">
        <v>261</v>
      </c>
      <c r="F62" t="s">
        <v>26</v>
      </c>
      <c r="G62" t="s">
        <v>27</v>
      </c>
      <c r="H62">
        <v>168.958333333</v>
      </c>
      <c r="I62">
        <v>12854400</v>
      </c>
      <c r="J62">
        <v>6409000</v>
      </c>
      <c r="K62">
        <v>0</v>
      </c>
      <c r="L62" s="1">
        <f>K62/J62</f>
        <v>0</v>
      </c>
      <c r="M62" t="s">
        <v>20</v>
      </c>
      <c r="N62" t="s">
        <v>262</v>
      </c>
    </row>
    <row r="63" spans="1:14">
      <c r="A63">
        <v>4983</v>
      </c>
      <c r="B63" t="s">
        <v>263</v>
      </c>
      <c r="C63" t="s">
        <v>264</v>
      </c>
      <c r="D63" t="s">
        <v>265</v>
      </c>
      <c r="E63" t="s">
        <v>261</v>
      </c>
      <c r="F63" t="s">
        <v>220</v>
      </c>
      <c r="G63" t="s">
        <v>19</v>
      </c>
      <c r="H63">
        <v>159.958333333</v>
      </c>
      <c r="I63">
        <v>4564750</v>
      </c>
      <c r="J63">
        <v>3356120</v>
      </c>
      <c r="K63">
        <v>6064730</v>
      </c>
      <c r="L63" s="1">
        <f>K63/J63</f>
        <v>1.80706589752</v>
      </c>
      <c r="M63" t="s">
        <v>20</v>
      </c>
      <c r="N63" t="s">
        <v>75</v>
      </c>
    </row>
    <row r="64" spans="1:14">
      <c r="A64">
        <v>4980</v>
      </c>
      <c r="B64" t="s">
        <v>266</v>
      </c>
      <c r="C64" t="s">
        <v>267</v>
      </c>
      <c r="D64" t="s">
        <v>156</v>
      </c>
      <c r="E64" t="s">
        <v>261</v>
      </c>
      <c r="F64" t="s">
        <v>268</v>
      </c>
      <c r="G64" t="s">
        <v>19</v>
      </c>
      <c r="H64">
        <v>124.958333333</v>
      </c>
      <c r="I64">
        <v>3250000</v>
      </c>
      <c r="J64">
        <v>1818480</v>
      </c>
      <c r="K64">
        <v>1028880</v>
      </c>
      <c r="L64" s="1">
        <f>K64/J64</f>
        <v>0.565791210242</v>
      </c>
      <c r="M64" t="s">
        <v>20</v>
      </c>
      <c r="N64" t="s">
        <v>269</v>
      </c>
    </row>
    <row r="65" spans="1:14">
      <c r="A65">
        <v>4990</v>
      </c>
      <c r="B65" t="s">
        <v>270</v>
      </c>
      <c r="C65" t="s">
        <v>271</v>
      </c>
      <c r="D65" t="s">
        <v>272</v>
      </c>
      <c r="E65" t="s">
        <v>261</v>
      </c>
      <c r="F65" t="s">
        <v>273</v>
      </c>
      <c r="G65" t="s">
        <v>27</v>
      </c>
      <c r="H65">
        <v>163.958333333</v>
      </c>
      <c r="I65">
        <v>100000000</v>
      </c>
      <c r="J65">
        <v>78025624</v>
      </c>
      <c r="K65">
        <v>61040992</v>
      </c>
      <c r="L65" s="1">
        <f>K65/J65</f>
        <v>0.782319818423</v>
      </c>
      <c r="M65" t="s">
        <v>20</v>
      </c>
      <c r="N65" t="s">
        <v>274</v>
      </c>
    </row>
    <row r="66" spans="1:14">
      <c r="A66">
        <v>4987</v>
      </c>
      <c r="B66" t="s">
        <v>275</v>
      </c>
      <c r="C66" t="s">
        <v>276</v>
      </c>
      <c r="D66" t="s">
        <v>188</v>
      </c>
      <c r="E66" t="s">
        <v>261</v>
      </c>
      <c r="F66" t="s">
        <v>223</v>
      </c>
      <c r="G66" t="s">
        <v>19</v>
      </c>
      <c r="H66">
        <v>180.958333333</v>
      </c>
      <c r="I66">
        <v>76005300</v>
      </c>
      <c r="J66">
        <v>30922468</v>
      </c>
      <c r="K66">
        <v>26972445</v>
      </c>
      <c r="L66" s="1">
        <f>K66/J66</f>
        <v>0.872260422422</v>
      </c>
      <c r="M66" t="s">
        <v>277</v>
      </c>
      <c r="N66" t="s">
        <v>158</v>
      </c>
    </row>
    <row r="67" spans="1:14">
      <c r="A67">
        <v>4988</v>
      </c>
      <c r="B67" t="s">
        <v>278</v>
      </c>
      <c r="C67" t="s">
        <v>279</v>
      </c>
      <c r="D67" t="s">
        <v>280</v>
      </c>
      <c r="E67" t="s">
        <v>281</v>
      </c>
      <c r="F67" t="s">
        <v>73</v>
      </c>
      <c r="G67" t="s">
        <v>74</v>
      </c>
      <c r="H67">
        <v>207.958333333</v>
      </c>
      <c r="I67">
        <v>3440000</v>
      </c>
      <c r="J67">
        <v>667200</v>
      </c>
      <c r="K67">
        <v>712400</v>
      </c>
      <c r="L67" s="1">
        <f>K67/J67</f>
        <v>1.06774580336</v>
      </c>
      <c r="M67" t="s">
        <v>20</v>
      </c>
      <c r="N67" t="s">
        <v>98</v>
      </c>
    </row>
    <row r="68" spans="1:14">
      <c r="A68">
        <v>4969</v>
      </c>
      <c r="B68" t="s">
        <v>282</v>
      </c>
      <c r="C68" t="s">
        <v>283</v>
      </c>
      <c r="D68" t="s">
        <v>284</v>
      </c>
      <c r="E68" t="s">
        <v>285</v>
      </c>
      <c r="F68" t="s">
        <v>26</v>
      </c>
      <c r="G68" t="s">
        <v>74</v>
      </c>
      <c r="H68">
        <v>155.958333333</v>
      </c>
      <c r="I68">
        <v>19497000</v>
      </c>
      <c r="J68">
        <v>6120000</v>
      </c>
      <c r="K68">
        <v>2372200</v>
      </c>
      <c r="L68" s="1">
        <f>K68/J68</f>
        <v>0.387614379085</v>
      </c>
      <c r="M68" t="s">
        <v>20</v>
      </c>
      <c r="N68" t="s">
        <v>116</v>
      </c>
    </row>
    <row r="69" spans="1:14">
      <c r="A69">
        <v>4996</v>
      </c>
      <c r="B69" t="s">
        <v>286</v>
      </c>
      <c r="C69" t="s">
        <v>287</v>
      </c>
      <c r="D69" t="s">
        <v>46</v>
      </c>
      <c r="E69" t="s">
        <v>285</v>
      </c>
      <c r="F69" t="s">
        <v>26</v>
      </c>
      <c r="G69" t="s">
        <v>74</v>
      </c>
      <c r="H69">
        <v>155.958333333</v>
      </c>
      <c r="I69">
        <v>22096000</v>
      </c>
      <c r="J69">
        <v>13187760</v>
      </c>
      <c r="K69">
        <v>10508360</v>
      </c>
      <c r="L69" s="1">
        <f>K69/J69</f>
        <v>0.796826754506</v>
      </c>
      <c r="M69" t="s">
        <v>20</v>
      </c>
      <c r="N69" t="s">
        <v>43</v>
      </c>
    </row>
    <row r="70" spans="1:14">
      <c r="A70">
        <v>4966</v>
      </c>
      <c r="B70" t="s">
        <v>288</v>
      </c>
      <c r="C70" t="s">
        <v>289</v>
      </c>
      <c r="D70" t="s">
        <v>32</v>
      </c>
      <c r="E70" t="s">
        <v>285</v>
      </c>
      <c r="F70" t="s">
        <v>48</v>
      </c>
      <c r="G70" t="s">
        <v>19</v>
      </c>
      <c r="H70">
        <v>38</v>
      </c>
      <c r="I70">
        <v>2520000</v>
      </c>
      <c r="J70">
        <v>790400</v>
      </c>
      <c r="K70">
        <v>790400</v>
      </c>
      <c r="L70" s="1">
        <f>K70/J70</f>
        <v>1</v>
      </c>
      <c r="M70" t="s">
        <v>20</v>
      </c>
      <c r="N70" t="s">
        <v>36</v>
      </c>
    </row>
    <row r="71" spans="1:14">
      <c r="A71">
        <v>5009</v>
      </c>
      <c r="B71" t="s">
        <v>290</v>
      </c>
      <c r="C71" t="s">
        <v>291</v>
      </c>
      <c r="D71" t="s">
        <v>292</v>
      </c>
      <c r="E71" t="s">
        <v>293</v>
      </c>
      <c r="F71" t="s">
        <v>268</v>
      </c>
      <c r="G71" t="s">
        <v>19</v>
      </c>
      <c r="H71">
        <v>107.958333333</v>
      </c>
      <c r="I71">
        <v>5000000</v>
      </c>
      <c r="J71">
        <v>1185240</v>
      </c>
      <c r="K71">
        <v>392496</v>
      </c>
      <c r="L71" s="1">
        <f>K71/J71</f>
        <v>0.331153184165</v>
      </c>
      <c r="M71" t="s">
        <v>294</v>
      </c>
      <c r="N71" t="s">
        <v>158</v>
      </c>
    </row>
    <row r="72" spans="1:14">
      <c r="A72">
        <v>5003</v>
      </c>
      <c r="B72" t="s">
        <v>295</v>
      </c>
      <c r="C72" t="s">
        <v>296</v>
      </c>
      <c r="D72" t="s">
        <v>46</v>
      </c>
      <c r="E72" t="s">
        <v>297</v>
      </c>
      <c r="F72" t="s">
        <v>26</v>
      </c>
      <c r="G72" t="s">
        <v>74</v>
      </c>
      <c r="H72">
        <v>148.958333333</v>
      </c>
      <c r="I72">
        <v>11687500</v>
      </c>
      <c r="J72">
        <v>5930150</v>
      </c>
      <c r="K72">
        <v>3372275</v>
      </c>
      <c r="L72" s="1">
        <f>K72/J72</f>
        <v>0.568666053978</v>
      </c>
      <c r="M72" t="s">
        <v>20</v>
      </c>
      <c r="N72" t="s">
        <v>127</v>
      </c>
    </row>
    <row r="73" spans="1:14">
      <c r="A73">
        <v>5010</v>
      </c>
      <c r="B73" t="s">
        <v>298</v>
      </c>
      <c r="C73" t="s">
        <v>299</v>
      </c>
      <c r="D73" t="s">
        <v>46</v>
      </c>
      <c r="E73" t="s">
        <v>297</v>
      </c>
      <c r="F73" t="s">
        <v>26</v>
      </c>
      <c r="G73" t="s">
        <v>74</v>
      </c>
      <c r="H73">
        <v>148.958333333</v>
      </c>
      <c r="I73">
        <v>5176800</v>
      </c>
      <c r="J73">
        <v>2943840</v>
      </c>
      <c r="K73">
        <v>3161871</v>
      </c>
      <c r="L73" s="1">
        <f>K73/J73</f>
        <v>1.07406346812</v>
      </c>
      <c r="M73" t="s">
        <v>20</v>
      </c>
      <c r="N73" t="s">
        <v>127</v>
      </c>
    </row>
    <row r="74" spans="1:14">
      <c r="A74">
        <v>5012</v>
      </c>
      <c r="B74" t="s">
        <v>300</v>
      </c>
      <c r="C74" t="s">
        <v>301</v>
      </c>
      <c r="D74" t="s">
        <v>302</v>
      </c>
      <c r="E74" t="s">
        <v>303</v>
      </c>
      <c r="F74" t="s">
        <v>73</v>
      </c>
      <c r="G74" t="s">
        <v>74</v>
      </c>
      <c r="H74">
        <v>174.958333333</v>
      </c>
      <c r="I74">
        <v>1534600</v>
      </c>
      <c r="J74">
        <v>1441500</v>
      </c>
      <c r="K74">
        <v>946660</v>
      </c>
      <c r="L74" s="1">
        <f>K74/J74</f>
        <v>0.656718695803</v>
      </c>
      <c r="M74" t="s">
        <v>20</v>
      </c>
      <c r="N74" t="s">
        <v>304</v>
      </c>
    </row>
    <row r="75" spans="1:14">
      <c r="A75">
        <v>4817</v>
      </c>
      <c r="B75" t="s">
        <v>305</v>
      </c>
      <c r="C75" t="s">
        <v>306</v>
      </c>
      <c r="D75" t="s">
        <v>307</v>
      </c>
      <c r="E75" t="s">
        <v>303</v>
      </c>
      <c r="F75" t="s">
        <v>308</v>
      </c>
      <c r="G75" t="s">
        <v>27</v>
      </c>
      <c r="H75">
        <v>157.958333333</v>
      </c>
      <c r="I75">
        <v>364632500</v>
      </c>
      <c r="J75">
        <v>121684060</v>
      </c>
      <c r="K75">
        <v>33541750</v>
      </c>
      <c r="L75" s="1">
        <f>K75/J75</f>
        <v>0.275646210358</v>
      </c>
      <c r="M75" t="s">
        <v>35</v>
      </c>
      <c r="N75" t="s">
        <v>116</v>
      </c>
    </row>
    <row r="76" spans="1:14">
      <c r="A76">
        <v>4708</v>
      </c>
      <c r="B76" t="s">
        <v>309</v>
      </c>
      <c r="C76" t="s">
        <v>310</v>
      </c>
      <c r="D76" t="s">
        <v>46</v>
      </c>
      <c r="E76" t="s">
        <v>311</v>
      </c>
      <c r="F76" t="s">
        <v>308</v>
      </c>
      <c r="G76" t="s">
        <v>27</v>
      </c>
      <c r="H76">
        <v>156.958333333</v>
      </c>
      <c r="I76">
        <v>65822574</v>
      </c>
      <c r="J76">
        <v>22987560</v>
      </c>
      <c r="K76">
        <v>3761535</v>
      </c>
      <c r="L76" s="1">
        <f>K76/J76</f>
        <v>0.163633504382</v>
      </c>
      <c r="M76" t="s">
        <v>312</v>
      </c>
      <c r="N76" t="s">
        <v>127</v>
      </c>
    </row>
    <row r="77" spans="1:14">
      <c r="A77">
        <v>4876</v>
      </c>
      <c r="B77" t="s">
        <v>313</v>
      </c>
      <c r="C77" t="s">
        <v>314</v>
      </c>
      <c r="D77" t="s">
        <v>315</v>
      </c>
      <c r="E77" t="s">
        <v>311</v>
      </c>
      <c r="F77" t="s">
        <v>316</v>
      </c>
      <c r="G77" t="s">
        <v>317</v>
      </c>
      <c r="H77">
        <v>1</v>
      </c>
      <c r="I77">
        <v>96455560</v>
      </c>
      <c r="J77">
        <v>27801620</v>
      </c>
      <c r="K77">
        <v>9228063</v>
      </c>
      <c r="L77" s="1">
        <f>K77/J77</f>
        <v>0.331925369817</v>
      </c>
      <c r="M77" t="s">
        <v>20</v>
      </c>
      <c r="N77" t="s">
        <v>127</v>
      </c>
    </row>
    <row r="78" spans="1:14">
      <c r="A78">
        <v>4998</v>
      </c>
      <c r="B78" t="s">
        <v>318</v>
      </c>
      <c r="C78" t="s">
        <v>319</v>
      </c>
      <c r="D78" t="s">
        <v>60</v>
      </c>
      <c r="E78" t="s">
        <v>311</v>
      </c>
      <c r="F78" t="s">
        <v>320</v>
      </c>
      <c r="G78" t="s">
        <v>317</v>
      </c>
      <c r="H78">
        <v>9</v>
      </c>
      <c r="I78">
        <v>41813780</v>
      </c>
      <c r="J78">
        <v>14510960</v>
      </c>
      <c r="K78">
        <v>219600</v>
      </c>
      <c r="L78" s="1">
        <f>K78/J78</f>
        <v>0.0151333888316</v>
      </c>
      <c r="M78" t="s">
        <v>20</v>
      </c>
      <c r="N78" t="s">
        <v>116</v>
      </c>
    </row>
    <row r="79" spans="1:14">
      <c r="A79">
        <v>5017</v>
      </c>
      <c r="B79" t="s">
        <v>321</v>
      </c>
      <c r="C79" t="s">
        <v>322</v>
      </c>
      <c r="D79" t="s">
        <v>323</v>
      </c>
      <c r="E79" t="s">
        <v>316</v>
      </c>
      <c r="F79" t="s">
        <v>324</v>
      </c>
      <c r="G79" t="s">
        <v>74</v>
      </c>
      <c r="H79">
        <v>124.958333333</v>
      </c>
      <c r="I79">
        <v>1780000</v>
      </c>
      <c r="J79">
        <v>202000</v>
      </c>
      <c r="K79">
        <v>152000</v>
      </c>
      <c r="L79" s="1">
        <f>K79/J79</f>
        <v>0.752475247525</v>
      </c>
      <c r="M79" t="s">
        <v>20</v>
      </c>
      <c r="N79" t="s">
        <v>75</v>
      </c>
    </row>
    <row r="80" spans="1:14">
      <c r="A80">
        <v>4785</v>
      </c>
      <c r="B80" t="s">
        <v>325</v>
      </c>
      <c r="C80" t="s">
        <v>326</v>
      </c>
      <c r="D80" t="s">
        <v>315</v>
      </c>
      <c r="E80" t="s">
        <v>316</v>
      </c>
      <c r="F80" t="s">
        <v>308</v>
      </c>
      <c r="G80" t="s">
        <v>27</v>
      </c>
      <c r="H80">
        <v>155.958333333</v>
      </c>
      <c r="I80">
        <v>89712774</v>
      </c>
      <c r="J80">
        <v>34242900</v>
      </c>
      <c r="K80">
        <v>7744901</v>
      </c>
      <c r="L80" s="1">
        <f>K80/J80</f>
        <v>0.226175382342</v>
      </c>
      <c r="M80" t="s">
        <v>327</v>
      </c>
      <c r="N80" t="s">
        <v>127</v>
      </c>
    </row>
    <row r="81" spans="1:14">
      <c r="A81">
        <v>5021</v>
      </c>
      <c r="B81" t="s">
        <v>328</v>
      </c>
      <c r="C81" t="s">
        <v>329</v>
      </c>
      <c r="D81" t="s">
        <v>330</v>
      </c>
      <c r="E81" t="s">
        <v>331</v>
      </c>
      <c r="F81" t="s">
        <v>332</v>
      </c>
      <c r="G81" t="s">
        <v>27</v>
      </c>
      <c r="H81">
        <v>186.958333333</v>
      </c>
      <c r="I81">
        <v>10047540</v>
      </c>
      <c r="J81">
        <v>3534400</v>
      </c>
      <c r="K81">
        <v>3410546</v>
      </c>
      <c r="L81" s="1">
        <f>K81/J81</f>
        <v>0.964957559982</v>
      </c>
      <c r="M81" t="s">
        <v>20</v>
      </c>
      <c r="N81" t="s">
        <v>158</v>
      </c>
    </row>
    <row r="82" spans="1:14">
      <c r="A82">
        <v>5016</v>
      </c>
      <c r="B82" t="s">
        <v>333</v>
      </c>
      <c r="C82" t="s">
        <v>334</v>
      </c>
      <c r="D82" t="s">
        <v>24</v>
      </c>
      <c r="E82" t="s">
        <v>320</v>
      </c>
      <c r="F82" t="s">
        <v>335</v>
      </c>
      <c r="G82" t="s">
        <v>19</v>
      </c>
      <c r="H82">
        <v>88.9583333333</v>
      </c>
      <c r="I82">
        <v>66407000</v>
      </c>
      <c r="J82">
        <v>26465000</v>
      </c>
      <c r="K82">
        <v>25868400</v>
      </c>
      <c r="L82" s="1">
        <f>K82/J82</f>
        <v>0.977457018704</v>
      </c>
      <c r="M82" t="s">
        <v>28</v>
      </c>
      <c r="N82" t="s">
        <v>304</v>
      </c>
    </row>
    <row r="83" spans="1:14">
      <c r="A83">
        <v>5007</v>
      </c>
      <c r="B83" t="s">
        <v>336</v>
      </c>
      <c r="C83" t="s">
        <v>337</v>
      </c>
      <c r="D83" t="s">
        <v>338</v>
      </c>
      <c r="E83" t="s">
        <v>320</v>
      </c>
      <c r="F83" t="s">
        <v>339</v>
      </c>
      <c r="G83" t="s">
        <v>27</v>
      </c>
      <c r="H83">
        <v>125.958333333</v>
      </c>
      <c r="I83">
        <v>20005000</v>
      </c>
      <c r="J83">
        <v>12649860</v>
      </c>
      <c r="K83">
        <v>19677612</v>
      </c>
      <c r="L83" s="1">
        <f>K83/J83</f>
        <v>1.55555966627</v>
      </c>
      <c r="M83" t="s">
        <v>20</v>
      </c>
      <c r="N83" t="s">
        <v>340</v>
      </c>
    </row>
    <row r="84" spans="1:14">
      <c r="A84">
        <v>5034</v>
      </c>
      <c r="B84" t="s">
        <v>341</v>
      </c>
      <c r="C84" t="s">
        <v>342</v>
      </c>
      <c r="D84" t="s">
        <v>343</v>
      </c>
      <c r="E84" t="s">
        <v>114</v>
      </c>
      <c r="F84" t="s">
        <v>344</v>
      </c>
      <c r="G84" t="s">
        <v>90</v>
      </c>
      <c r="H84">
        <v>5</v>
      </c>
      <c r="I84">
        <v>3828400</v>
      </c>
      <c r="J84">
        <v>0</v>
      </c>
      <c r="K84">
        <v>0</v>
      </c>
      <c r="L84" s="1" t="str">
        <f>K84/J84</f>
        <v>0</v>
      </c>
      <c r="M84" t="s">
        <v>20</v>
      </c>
      <c r="N84" t="s">
        <v>75</v>
      </c>
    </row>
    <row r="85" spans="1:14">
      <c r="A85">
        <v>4490</v>
      </c>
      <c r="B85" t="s">
        <v>345</v>
      </c>
      <c r="C85" t="s">
        <v>346</v>
      </c>
      <c r="D85" t="s">
        <v>347</v>
      </c>
      <c r="E85" t="s">
        <v>48</v>
      </c>
      <c r="F85" t="s">
        <v>220</v>
      </c>
      <c r="G85" t="s">
        <v>19</v>
      </c>
      <c r="H85">
        <v>108.958333333</v>
      </c>
      <c r="I85">
        <v>2034000</v>
      </c>
      <c r="J85">
        <v>1335090</v>
      </c>
      <c r="K85">
        <v>3538120</v>
      </c>
      <c r="L85" s="1">
        <f>K85/J85</f>
        <v>2.65009849523</v>
      </c>
      <c r="M85" t="s">
        <v>20</v>
      </c>
      <c r="N85" t="s">
        <v>75</v>
      </c>
    </row>
    <row r="86" spans="1:14">
      <c r="A86">
        <v>4986</v>
      </c>
      <c r="B86" t="s">
        <v>348</v>
      </c>
      <c r="C86" t="s">
        <v>349</v>
      </c>
      <c r="D86" t="s">
        <v>350</v>
      </c>
      <c r="E86" t="s">
        <v>48</v>
      </c>
      <c r="F86" t="s">
        <v>220</v>
      </c>
      <c r="G86" t="s">
        <v>19</v>
      </c>
      <c r="H86">
        <v>108.958333333</v>
      </c>
      <c r="I86">
        <v>580000</v>
      </c>
      <c r="J86">
        <v>180000</v>
      </c>
      <c r="K86">
        <v>1200000</v>
      </c>
      <c r="L86" s="1">
        <f>K86/J86</f>
        <v>6.66666666667</v>
      </c>
      <c r="M86" t="s">
        <v>20</v>
      </c>
      <c r="N86" t="s">
        <v>75</v>
      </c>
    </row>
    <row r="87" spans="1:14">
      <c r="A87">
        <v>5036</v>
      </c>
      <c r="B87" t="s">
        <v>351</v>
      </c>
      <c r="C87" t="s">
        <v>352</v>
      </c>
      <c r="D87" t="s">
        <v>46</v>
      </c>
      <c r="E87" t="s">
        <v>48</v>
      </c>
      <c r="F87" t="s">
        <v>353</v>
      </c>
      <c r="G87" t="s">
        <v>27</v>
      </c>
      <c r="H87">
        <v>167.958333333</v>
      </c>
      <c r="I87">
        <v>14400000</v>
      </c>
      <c r="J87">
        <v>5814000</v>
      </c>
      <c r="K87">
        <v>3768041</v>
      </c>
      <c r="L87" s="1">
        <f>K87/J87</f>
        <v>0.648097867217</v>
      </c>
      <c r="M87" t="s">
        <v>20</v>
      </c>
      <c r="N87" t="s">
        <v>127</v>
      </c>
    </row>
    <row r="88" spans="1:14">
      <c r="A88">
        <v>5046</v>
      </c>
      <c r="B88" t="s">
        <v>354</v>
      </c>
      <c r="C88" t="s">
        <v>355</v>
      </c>
      <c r="D88" t="s">
        <v>87</v>
      </c>
      <c r="E88" t="s">
        <v>356</v>
      </c>
      <c r="F88" t="s">
        <v>357</v>
      </c>
      <c r="G88" t="s">
        <v>27</v>
      </c>
      <c r="H88">
        <v>130.958333333</v>
      </c>
      <c r="I88">
        <v>5231500</v>
      </c>
      <c r="J88">
        <v>1329750</v>
      </c>
      <c r="K88">
        <v>787200</v>
      </c>
      <c r="L88" s="1">
        <f>K88/J88</f>
        <v>0.591990975747</v>
      </c>
      <c r="M88" t="s">
        <v>358</v>
      </c>
      <c r="N88" t="s">
        <v>127</v>
      </c>
    </row>
    <row r="89" spans="1:14">
      <c r="A89">
        <v>5032</v>
      </c>
      <c r="B89" t="s">
        <v>359</v>
      </c>
      <c r="C89" t="s">
        <v>360</v>
      </c>
      <c r="D89" t="s">
        <v>87</v>
      </c>
      <c r="E89" t="s">
        <v>121</v>
      </c>
      <c r="F89" t="s">
        <v>361</v>
      </c>
      <c r="G89" t="s">
        <v>27</v>
      </c>
      <c r="H89">
        <v>289</v>
      </c>
      <c r="I89">
        <v>138101500</v>
      </c>
      <c r="J89">
        <v>85350871</v>
      </c>
      <c r="K89">
        <v>7664061</v>
      </c>
      <c r="L89" s="1">
        <f>K89/J89</f>
        <v>0.0897947602667</v>
      </c>
      <c r="M89" t="s">
        <v>20</v>
      </c>
      <c r="N89" t="s">
        <v>191</v>
      </c>
    </row>
    <row r="90" spans="1:14">
      <c r="A90">
        <v>5039</v>
      </c>
      <c r="B90" t="s">
        <v>362</v>
      </c>
      <c r="C90" t="s">
        <v>363</v>
      </c>
      <c r="D90" t="s">
        <v>32</v>
      </c>
      <c r="E90" t="s">
        <v>121</v>
      </c>
      <c r="F90" t="s">
        <v>364</v>
      </c>
      <c r="G90" t="s">
        <v>90</v>
      </c>
      <c r="H90">
        <v>146.958333333</v>
      </c>
      <c r="I90">
        <v>8200000</v>
      </c>
      <c r="J90">
        <v>0</v>
      </c>
      <c r="K90">
        <v>0</v>
      </c>
      <c r="L90" s="1" t="str">
        <f>K90/J90</f>
        <v>0</v>
      </c>
      <c r="M90" t="s">
        <v>20</v>
      </c>
      <c r="N90" t="s">
        <v>75</v>
      </c>
    </row>
    <row r="91" spans="1:14">
      <c r="A91">
        <v>5040</v>
      </c>
      <c r="B91" t="s">
        <v>365</v>
      </c>
      <c r="C91" t="s">
        <v>366</v>
      </c>
      <c r="D91" t="s">
        <v>32</v>
      </c>
      <c r="E91" t="s">
        <v>121</v>
      </c>
      <c r="F91" t="s">
        <v>335</v>
      </c>
      <c r="G91" t="s">
        <v>19</v>
      </c>
      <c r="H91">
        <v>76.9583333333</v>
      </c>
      <c r="I91">
        <v>9477000</v>
      </c>
      <c r="J91">
        <v>4739500</v>
      </c>
      <c r="K91">
        <v>3872500</v>
      </c>
      <c r="L91" s="1">
        <f>K91/J91</f>
        <v>0.817069311109</v>
      </c>
      <c r="M91" t="s">
        <v>35</v>
      </c>
      <c r="N91" t="s">
        <v>304</v>
      </c>
    </row>
    <row r="92" spans="1:14">
      <c r="A92">
        <v>5051</v>
      </c>
      <c r="B92" t="s">
        <v>367</v>
      </c>
      <c r="C92" t="s">
        <v>368</v>
      </c>
      <c r="D92" t="s">
        <v>369</v>
      </c>
      <c r="E92" t="s">
        <v>370</v>
      </c>
      <c r="F92" t="s">
        <v>220</v>
      </c>
      <c r="G92" t="s">
        <v>19</v>
      </c>
      <c r="H92">
        <v>102.958333333</v>
      </c>
      <c r="I92">
        <v>1200000</v>
      </c>
      <c r="J92">
        <v>292800</v>
      </c>
      <c r="K92">
        <v>221000</v>
      </c>
      <c r="L92" s="1">
        <f>K92/J92</f>
        <v>0.754781420765</v>
      </c>
      <c r="M92" t="s">
        <v>371</v>
      </c>
      <c r="N92" t="s">
        <v>75</v>
      </c>
    </row>
    <row r="93" spans="1:14">
      <c r="A93">
        <v>4712</v>
      </c>
      <c r="B93" t="s">
        <v>372</v>
      </c>
      <c r="C93" t="s">
        <v>373</v>
      </c>
      <c r="D93" t="s">
        <v>119</v>
      </c>
      <c r="E93" t="s">
        <v>374</v>
      </c>
      <c r="F93" t="s">
        <v>335</v>
      </c>
      <c r="G93" t="s">
        <v>19</v>
      </c>
      <c r="H93">
        <v>73.9583333333</v>
      </c>
      <c r="I93">
        <v>3467000</v>
      </c>
      <c r="J93">
        <v>2167400</v>
      </c>
      <c r="K93">
        <v>1665200</v>
      </c>
      <c r="L93" s="1">
        <f>K93/J93</f>
        <v>0.76829380825</v>
      </c>
      <c r="M93" t="s">
        <v>375</v>
      </c>
      <c r="N93" t="s">
        <v>43</v>
      </c>
    </row>
    <row r="94" spans="1:14">
      <c r="A94">
        <v>5060</v>
      </c>
      <c r="B94" t="s">
        <v>376</v>
      </c>
      <c r="C94" t="s">
        <v>377</v>
      </c>
      <c r="D94" t="s">
        <v>188</v>
      </c>
      <c r="E94" t="s">
        <v>374</v>
      </c>
      <c r="F94" t="s">
        <v>378</v>
      </c>
      <c r="G94" t="s">
        <v>317</v>
      </c>
      <c r="H94">
        <v>3</v>
      </c>
      <c r="I94">
        <v>29250000</v>
      </c>
      <c r="J94">
        <v>23000000</v>
      </c>
      <c r="K94">
        <v>0</v>
      </c>
      <c r="L94" s="1">
        <f>K94/J94</f>
        <v>0</v>
      </c>
      <c r="M94" t="s">
        <v>20</v>
      </c>
      <c r="N94" t="s">
        <v>43</v>
      </c>
    </row>
    <row r="95" spans="1:14">
      <c r="A95">
        <v>5027</v>
      </c>
      <c r="B95" t="s">
        <v>379</v>
      </c>
      <c r="C95" t="s">
        <v>380</v>
      </c>
      <c r="D95" t="s">
        <v>78</v>
      </c>
      <c r="E95" t="s">
        <v>374</v>
      </c>
      <c r="F95" t="s">
        <v>26</v>
      </c>
      <c r="G95" t="s">
        <v>27</v>
      </c>
      <c r="H95">
        <v>109.958333333</v>
      </c>
      <c r="I95">
        <v>63173123</v>
      </c>
      <c r="J95">
        <v>12733200</v>
      </c>
      <c r="K95">
        <v>5902857</v>
      </c>
      <c r="L95" s="1">
        <f>K95/J95</f>
        <v>0.463580011309</v>
      </c>
      <c r="M95" t="s">
        <v>20</v>
      </c>
      <c r="N95" t="s">
        <v>43</v>
      </c>
    </row>
    <row r="96" spans="1:14">
      <c r="A96">
        <v>5071</v>
      </c>
      <c r="B96" t="s">
        <v>381</v>
      </c>
      <c r="C96" t="s">
        <v>382</v>
      </c>
      <c r="D96" t="s">
        <v>144</v>
      </c>
      <c r="E96" t="s">
        <v>383</v>
      </c>
      <c r="F96" t="s">
        <v>324</v>
      </c>
      <c r="G96" t="s">
        <v>19</v>
      </c>
      <c r="H96">
        <v>96.9583333333</v>
      </c>
      <c r="I96">
        <v>1955600</v>
      </c>
      <c r="J96">
        <v>284000</v>
      </c>
      <c r="K96">
        <v>244000</v>
      </c>
      <c r="L96" s="1">
        <f>K96/J96</f>
        <v>0.859154929577</v>
      </c>
      <c r="M96" t="s">
        <v>20</v>
      </c>
      <c r="N96" t="s">
        <v>75</v>
      </c>
    </row>
    <row r="97" spans="1:14">
      <c r="A97">
        <v>5045</v>
      </c>
      <c r="B97" t="s">
        <v>384</v>
      </c>
      <c r="C97" t="s">
        <v>385</v>
      </c>
      <c r="D97" t="s">
        <v>386</v>
      </c>
      <c r="E97" t="s">
        <v>387</v>
      </c>
      <c r="F97" t="s">
        <v>220</v>
      </c>
      <c r="G97" t="s">
        <v>19</v>
      </c>
      <c r="H97">
        <v>90.9583333333</v>
      </c>
      <c r="I97">
        <v>6066667</v>
      </c>
      <c r="J97">
        <v>3304660</v>
      </c>
      <c r="K97">
        <v>4913824</v>
      </c>
      <c r="L97" s="1">
        <f>K97/J97</f>
        <v>1.48693783929</v>
      </c>
      <c r="M97" t="s">
        <v>20</v>
      </c>
      <c r="N97" t="s">
        <v>75</v>
      </c>
    </row>
    <row r="98" spans="1:14">
      <c r="A98">
        <v>5049</v>
      </c>
      <c r="B98" t="s">
        <v>388</v>
      </c>
      <c r="C98" t="s">
        <v>389</v>
      </c>
      <c r="D98" t="s">
        <v>78</v>
      </c>
      <c r="E98" t="s">
        <v>18</v>
      </c>
      <c r="F98" t="s">
        <v>324</v>
      </c>
      <c r="G98" t="s">
        <v>74</v>
      </c>
      <c r="H98">
        <v>88.9583333333</v>
      </c>
      <c r="I98">
        <v>48929500</v>
      </c>
      <c r="J98">
        <v>9946000</v>
      </c>
      <c r="K98">
        <v>8892000</v>
      </c>
      <c r="L98" s="1">
        <f>K98/J98</f>
        <v>0.894027749849</v>
      </c>
      <c r="M98" t="s">
        <v>20</v>
      </c>
      <c r="N98" t="s">
        <v>390</v>
      </c>
    </row>
    <row r="99" spans="1:14">
      <c r="A99">
        <v>4940</v>
      </c>
      <c r="B99" t="s">
        <v>391</v>
      </c>
      <c r="C99" t="s">
        <v>392</v>
      </c>
      <c r="D99" t="s">
        <v>46</v>
      </c>
      <c r="E99" t="s">
        <v>18</v>
      </c>
      <c r="F99" t="s">
        <v>393</v>
      </c>
      <c r="G99" t="s">
        <v>317</v>
      </c>
      <c r="H99">
        <v>6</v>
      </c>
      <c r="I99">
        <v>8300000</v>
      </c>
      <c r="J99">
        <v>25732750</v>
      </c>
      <c r="K99">
        <v>884000</v>
      </c>
      <c r="L99" s="1">
        <f>K99/J99</f>
        <v>0.0343531103361</v>
      </c>
      <c r="M99" t="s">
        <v>20</v>
      </c>
      <c r="N99" t="s">
        <v>127</v>
      </c>
    </row>
    <row r="100" spans="1:14">
      <c r="A100">
        <v>5055</v>
      </c>
      <c r="B100" t="s">
        <v>394</v>
      </c>
      <c r="C100" t="s">
        <v>395</v>
      </c>
      <c r="D100" t="s">
        <v>396</v>
      </c>
      <c r="E100" t="s">
        <v>397</v>
      </c>
      <c r="F100" t="s">
        <v>324</v>
      </c>
      <c r="G100" t="s">
        <v>19</v>
      </c>
      <c r="H100">
        <v>84.9583333333</v>
      </c>
      <c r="I100">
        <v>1362000</v>
      </c>
      <c r="J100">
        <v>166250</v>
      </c>
      <c r="K100">
        <v>68250</v>
      </c>
      <c r="L100" s="1">
        <f>K100/J100</f>
        <v>0.410526315789</v>
      </c>
      <c r="M100" t="s">
        <v>20</v>
      </c>
      <c r="N100" t="s">
        <v>75</v>
      </c>
    </row>
    <row r="101" spans="1:14">
      <c r="A101">
        <v>5083</v>
      </c>
      <c r="B101" t="s">
        <v>398</v>
      </c>
      <c r="C101" t="s">
        <v>399</v>
      </c>
      <c r="D101" t="s">
        <v>400</v>
      </c>
      <c r="E101" t="s">
        <v>401</v>
      </c>
      <c r="F101" t="s">
        <v>401</v>
      </c>
      <c r="G101" t="s">
        <v>402</v>
      </c>
      <c r="H101">
        <v>0</v>
      </c>
      <c r="I101">
        <v>6034483</v>
      </c>
      <c r="J101">
        <v>0</v>
      </c>
      <c r="K101">
        <v>0</v>
      </c>
      <c r="L101" s="1" t="str">
        <f>K101/J101</f>
        <v>0</v>
      </c>
      <c r="M101" t="s">
        <v>20</v>
      </c>
      <c r="N101" t="s">
        <v>75</v>
      </c>
    </row>
    <row r="102" spans="1:14">
      <c r="A102">
        <v>5030</v>
      </c>
      <c r="B102" t="s">
        <v>403</v>
      </c>
      <c r="C102" t="s">
        <v>404</v>
      </c>
      <c r="D102" t="s">
        <v>343</v>
      </c>
      <c r="E102" t="s">
        <v>401</v>
      </c>
      <c r="F102" t="s">
        <v>324</v>
      </c>
      <c r="G102" t="s">
        <v>27</v>
      </c>
      <c r="H102">
        <v>83.9583333333</v>
      </c>
      <c r="I102">
        <v>12630000</v>
      </c>
      <c r="J102">
        <v>6317105</v>
      </c>
      <c r="K102">
        <v>6430056</v>
      </c>
      <c r="L102" s="1">
        <f>K102/J102</f>
        <v>1.01788018404</v>
      </c>
      <c r="M102" t="s">
        <v>20</v>
      </c>
      <c r="N102" t="s">
        <v>43</v>
      </c>
    </row>
    <row r="103" spans="1:14">
      <c r="A103">
        <v>5031</v>
      </c>
      <c r="B103" t="s">
        <v>405</v>
      </c>
      <c r="C103" t="s">
        <v>406</v>
      </c>
      <c r="D103" t="s">
        <v>343</v>
      </c>
      <c r="E103" t="s">
        <v>401</v>
      </c>
      <c r="F103" t="s">
        <v>141</v>
      </c>
      <c r="G103" t="s">
        <v>27</v>
      </c>
      <c r="H103">
        <v>128.958333333</v>
      </c>
      <c r="I103">
        <v>8500000</v>
      </c>
      <c r="J103">
        <v>1972000</v>
      </c>
      <c r="K103">
        <v>1747462</v>
      </c>
      <c r="L103" s="1">
        <f>K103/J103</f>
        <v>0.886136916836</v>
      </c>
      <c r="M103" t="s">
        <v>20</v>
      </c>
      <c r="N103" t="s">
        <v>43</v>
      </c>
    </row>
    <row r="104" spans="1:14">
      <c r="A104">
        <v>5081</v>
      </c>
      <c r="B104" t="s">
        <v>407</v>
      </c>
      <c r="C104" t="s">
        <v>408</v>
      </c>
      <c r="D104" t="s">
        <v>409</v>
      </c>
      <c r="E104" t="s">
        <v>401</v>
      </c>
      <c r="F104" t="s">
        <v>410</v>
      </c>
      <c r="G104" t="s">
        <v>317</v>
      </c>
      <c r="H104">
        <v>6</v>
      </c>
      <c r="I104">
        <v>112291587</v>
      </c>
      <c r="J104">
        <v>31380000</v>
      </c>
      <c r="K104">
        <v>0</v>
      </c>
      <c r="L104" s="1">
        <f>K104/J104</f>
        <v>0</v>
      </c>
      <c r="M104" t="s">
        <v>411</v>
      </c>
      <c r="N104" t="s">
        <v>116</v>
      </c>
    </row>
    <row r="105" spans="1:14">
      <c r="A105">
        <v>5089</v>
      </c>
      <c r="B105" t="s">
        <v>412</v>
      </c>
      <c r="C105" t="s">
        <v>413</v>
      </c>
      <c r="D105" t="s">
        <v>414</v>
      </c>
      <c r="E105" t="s">
        <v>393</v>
      </c>
      <c r="F105" t="s">
        <v>220</v>
      </c>
      <c r="G105" t="s">
        <v>19</v>
      </c>
      <c r="H105">
        <v>81.9583333333</v>
      </c>
      <c r="I105">
        <v>4328533</v>
      </c>
      <c r="J105">
        <v>2922230</v>
      </c>
      <c r="K105">
        <v>3203340</v>
      </c>
      <c r="L105" s="1">
        <f>K105/J105</f>
        <v>1.09619708237</v>
      </c>
      <c r="M105" t="s">
        <v>20</v>
      </c>
      <c r="N105" t="s">
        <v>75</v>
      </c>
    </row>
    <row r="106" spans="1:14">
      <c r="A106">
        <v>5100</v>
      </c>
      <c r="B106" t="s">
        <v>415</v>
      </c>
      <c r="C106" t="s">
        <v>416</v>
      </c>
      <c r="D106" t="s">
        <v>417</v>
      </c>
      <c r="E106" t="s">
        <v>418</v>
      </c>
      <c r="F106" t="s">
        <v>419</v>
      </c>
      <c r="G106" t="s">
        <v>317</v>
      </c>
      <c r="H106">
        <v>2</v>
      </c>
      <c r="I106">
        <v>6965000</v>
      </c>
      <c r="J106">
        <v>4471430</v>
      </c>
      <c r="K106">
        <v>0</v>
      </c>
      <c r="L106" s="1">
        <f>K106/J106</f>
        <v>0</v>
      </c>
      <c r="M106" t="s">
        <v>20</v>
      </c>
      <c r="N106" t="s">
        <v>75</v>
      </c>
    </row>
    <row r="107" spans="1:14">
      <c r="A107">
        <v>4941</v>
      </c>
      <c r="B107" t="s">
        <v>420</v>
      </c>
      <c r="C107" t="s">
        <v>421</v>
      </c>
      <c r="D107" t="s">
        <v>422</v>
      </c>
      <c r="E107" t="s">
        <v>418</v>
      </c>
      <c r="F107" t="s">
        <v>324</v>
      </c>
      <c r="G107" t="s">
        <v>19</v>
      </c>
      <c r="H107">
        <v>76.9583333333</v>
      </c>
      <c r="I107">
        <v>430000</v>
      </c>
      <c r="J107">
        <v>59300</v>
      </c>
      <c r="K107">
        <v>32000</v>
      </c>
      <c r="L107" s="1">
        <f>K107/J107</f>
        <v>0.539629005059</v>
      </c>
      <c r="M107" t="s">
        <v>20</v>
      </c>
      <c r="N107" t="s">
        <v>75</v>
      </c>
    </row>
    <row r="108" spans="1:14">
      <c r="A108">
        <v>5080</v>
      </c>
      <c r="B108" t="s">
        <v>423</v>
      </c>
      <c r="C108" t="s">
        <v>424</v>
      </c>
      <c r="D108" t="s">
        <v>124</v>
      </c>
      <c r="E108" t="s">
        <v>425</v>
      </c>
      <c r="F108" t="s">
        <v>324</v>
      </c>
      <c r="G108" t="s">
        <v>90</v>
      </c>
      <c r="H108">
        <v>75.9583333333</v>
      </c>
      <c r="I108">
        <v>50000000</v>
      </c>
      <c r="J108">
        <v>13385436</v>
      </c>
      <c r="K108">
        <v>1654320</v>
      </c>
      <c r="L108" s="1">
        <f>K108/J108</f>
        <v>0.12359104328</v>
      </c>
      <c r="M108" t="s">
        <v>20</v>
      </c>
      <c r="N108" t="s">
        <v>116</v>
      </c>
    </row>
    <row r="109" spans="1:14">
      <c r="A109">
        <v>5090</v>
      </c>
      <c r="B109" t="s">
        <v>426</v>
      </c>
      <c r="C109" t="s">
        <v>427</v>
      </c>
      <c r="D109" t="s">
        <v>428</v>
      </c>
      <c r="E109" t="s">
        <v>419</v>
      </c>
      <c r="F109" t="s">
        <v>429</v>
      </c>
      <c r="G109" t="s">
        <v>19</v>
      </c>
      <c r="H109">
        <v>112.958333333</v>
      </c>
      <c r="I109">
        <v>104025975</v>
      </c>
      <c r="J109">
        <v>27797100</v>
      </c>
      <c r="K109">
        <v>35030590</v>
      </c>
      <c r="L109" s="1">
        <f>K109/J109</f>
        <v>1.26022462775</v>
      </c>
      <c r="M109" t="s">
        <v>430</v>
      </c>
      <c r="N109" t="s">
        <v>191</v>
      </c>
    </row>
    <row r="110" spans="1:14">
      <c r="A110">
        <v>5085</v>
      </c>
      <c r="B110" t="s">
        <v>431</v>
      </c>
      <c r="C110" t="s">
        <v>432</v>
      </c>
      <c r="D110" t="s">
        <v>433</v>
      </c>
      <c r="E110" t="s">
        <v>434</v>
      </c>
      <c r="F110" t="s">
        <v>324</v>
      </c>
      <c r="G110" t="s">
        <v>74</v>
      </c>
      <c r="H110">
        <v>70.9583333333</v>
      </c>
      <c r="I110">
        <v>12682167.5</v>
      </c>
      <c r="J110">
        <v>4571840</v>
      </c>
      <c r="K110">
        <v>3919980</v>
      </c>
      <c r="L110" s="1">
        <f>K110/J110</f>
        <v>0.857418457339</v>
      </c>
      <c r="M110" t="s">
        <v>20</v>
      </c>
      <c r="N110" t="s">
        <v>75</v>
      </c>
    </row>
    <row r="111" spans="1:14">
      <c r="A111">
        <v>5029</v>
      </c>
      <c r="B111" t="s">
        <v>435</v>
      </c>
      <c r="C111" t="s">
        <v>436</v>
      </c>
      <c r="D111" t="s">
        <v>437</v>
      </c>
      <c r="E111" t="s">
        <v>434</v>
      </c>
      <c r="F111" t="s">
        <v>438</v>
      </c>
      <c r="G111" t="s">
        <v>317</v>
      </c>
      <c r="H111">
        <v>106.958333333</v>
      </c>
      <c r="I111">
        <v>70836780</v>
      </c>
      <c r="J111">
        <v>21504800</v>
      </c>
      <c r="K111">
        <v>0</v>
      </c>
      <c r="L111" s="1">
        <f>K111/J111</f>
        <v>0</v>
      </c>
      <c r="M111" t="s">
        <v>20</v>
      </c>
      <c r="N111" t="s">
        <v>75</v>
      </c>
    </row>
    <row r="112" spans="1:14">
      <c r="A112">
        <v>5095</v>
      </c>
      <c r="B112" t="s">
        <v>439</v>
      </c>
      <c r="C112" t="s">
        <v>440</v>
      </c>
      <c r="D112" t="s">
        <v>32</v>
      </c>
      <c r="E112" t="s">
        <v>434</v>
      </c>
      <c r="F112" t="s">
        <v>441</v>
      </c>
      <c r="G112" t="s">
        <v>317</v>
      </c>
      <c r="H112">
        <v>9</v>
      </c>
      <c r="I112">
        <v>28284000</v>
      </c>
      <c r="J112">
        <v>11174200</v>
      </c>
      <c r="K112">
        <v>2261000</v>
      </c>
      <c r="L112" s="1">
        <f>K112/J112</f>
        <v>0.202341107193</v>
      </c>
      <c r="M112" t="s">
        <v>35</v>
      </c>
      <c r="N112" t="s">
        <v>116</v>
      </c>
    </row>
    <row r="113" spans="1:14">
      <c r="A113">
        <v>5117</v>
      </c>
      <c r="B113" t="s">
        <v>442</v>
      </c>
      <c r="C113" t="s">
        <v>443</v>
      </c>
      <c r="D113" t="s">
        <v>32</v>
      </c>
      <c r="E113" t="s">
        <v>80</v>
      </c>
      <c r="F113" t="s">
        <v>80</v>
      </c>
      <c r="G113" t="s">
        <v>402</v>
      </c>
      <c r="H113">
        <v>0</v>
      </c>
      <c r="I113">
        <v>0</v>
      </c>
      <c r="J113">
        <v>0</v>
      </c>
      <c r="K113">
        <v>0</v>
      </c>
      <c r="L113" s="1" t="str">
        <f>K113/J113</f>
        <v>0</v>
      </c>
      <c r="M113" t="s">
        <v>35</v>
      </c>
      <c r="N113" t="s">
        <v>116</v>
      </c>
    </row>
    <row r="114" spans="1:14">
      <c r="A114">
        <v>5068</v>
      </c>
      <c r="B114" t="s">
        <v>444</v>
      </c>
      <c r="C114" t="s">
        <v>445</v>
      </c>
      <c r="D114" t="s">
        <v>32</v>
      </c>
      <c r="E114" t="s">
        <v>446</v>
      </c>
      <c r="F114" t="s">
        <v>364</v>
      </c>
      <c r="G114" t="s">
        <v>19</v>
      </c>
      <c r="H114">
        <v>108.958333333</v>
      </c>
      <c r="I114">
        <v>43798254</v>
      </c>
      <c r="J114">
        <v>3349000</v>
      </c>
      <c r="K114">
        <v>1164500</v>
      </c>
      <c r="L114" s="1">
        <f>K114/J114</f>
        <v>0.347715736041</v>
      </c>
      <c r="M114" t="s">
        <v>20</v>
      </c>
      <c r="N114" t="s">
        <v>36</v>
      </c>
    </row>
    <row r="115" spans="1:14">
      <c r="A115">
        <v>5048</v>
      </c>
      <c r="B115" t="s">
        <v>447</v>
      </c>
      <c r="C115" t="s">
        <v>448</v>
      </c>
      <c r="D115" t="s">
        <v>449</v>
      </c>
      <c r="E115" t="s">
        <v>446</v>
      </c>
      <c r="F115" t="s">
        <v>429</v>
      </c>
      <c r="G115" t="s">
        <v>27</v>
      </c>
      <c r="H115">
        <v>104.958333333</v>
      </c>
      <c r="I115">
        <v>510000</v>
      </c>
      <c r="J115">
        <v>167500</v>
      </c>
      <c r="K115">
        <v>16800</v>
      </c>
      <c r="L115" s="1">
        <f>K115/J115</f>
        <v>0.100298507463</v>
      </c>
      <c r="M115" t="s">
        <v>20</v>
      </c>
      <c r="N115" t="s">
        <v>75</v>
      </c>
    </row>
    <row r="116" spans="1:14">
      <c r="A116">
        <v>5065</v>
      </c>
      <c r="B116" t="s">
        <v>450</v>
      </c>
      <c r="C116" t="s">
        <v>451</v>
      </c>
      <c r="D116" t="s">
        <v>452</v>
      </c>
      <c r="E116" t="s">
        <v>446</v>
      </c>
      <c r="F116" t="s">
        <v>453</v>
      </c>
      <c r="G116" t="s">
        <v>27</v>
      </c>
      <c r="H116">
        <v>80.9583333333</v>
      </c>
      <c r="I116">
        <v>83813037</v>
      </c>
      <c r="J116">
        <v>40266480</v>
      </c>
      <c r="K116">
        <v>12000944</v>
      </c>
      <c r="L116" s="1">
        <f>K116/J116</f>
        <v>0.298038070375</v>
      </c>
      <c r="M116" t="s">
        <v>20</v>
      </c>
      <c r="N116" t="s">
        <v>116</v>
      </c>
    </row>
    <row r="117" spans="1:14">
      <c r="A117">
        <v>5106</v>
      </c>
      <c r="B117" t="s">
        <v>454</v>
      </c>
      <c r="C117" t="s">
        <v>455</v>
      </c>
      <c r="D117" t="s">
        <v>456</v>
      </c>
      <c r="E117" t="s">
        <v>457</v>
      </c>
      <c r="F117" t="s">
        <v>54</v>
      </c>
      <c r="G117" t="s">
        <v>19</v>
      </c>
      <c r="H117">
        <v>23.9583333333</v>
      </c>
      <c r="I117">
        <v>1258585</v>
      </c>
      <c r="J117">
        <v>867303</v>
      </c>
      <c r="K117">
        <v>778860</v>
      </c>
      <c r="L117" s="1">
        <f>K117/J117</f>
        <v>0.898025257609</v>
      </c>
      <c r="M117" t="s">
        <v>20</v>
      </c>
      <c r="N117" t="s">
        <v>304</v>
      </c>
    </row>
    <row r="118" spans="1:14">
      <c r="A118">
        <v>5082</v>
      </c>
      <c r="B118" t="s">
        <v>458</v>
      </c>
      <c r="C118" t="s">
        <v>459</v>
      </c>
      <c r="D118" t="s">
        <v>460</v>
      </c>
      <c r="E118" t="s">
        <v>461</v>
      </c>
      <c r="F118" t="s">
        <v>220</v>
      </c>
      <c r="G118" t="s">
        <v>19</v>
      </c>
      <c r="H118">
        <v>61.9583333333</v>
      </c>
      <c r="I118">
        <v>680000</v>
      </c>
      <c r="J118">
        <v>660750</v>
      </c>
      <c r="K118">
        <v>686250</v>
      </c>
      <c r="L118" s="1">
        <f>K118/J118</f>
        <v>1.03859250851</v>
      </c>
      <c r="M118" t="s">
        <v>146</v>
      </c>
      <c r="N118" t="s">
        <v>75</v>
      </c>
    </row>
    <row r="119" spans="1:14">
      <c r="A119">
        <v>5109</v>
      </c>
      <c r="B119" t="s">
        <v>462</v>
      </c>
      <c r="C119" t="s">
        <v>463</v>
      </c>
      <c r="D119" t="s">
        <v>464</v>
      </c>
      <c r="E119" t="s">
        <v>465</v>
      </c>
      <c r="F119" t="s">
        <v>268</v>
      </c>
      <c r="G119" t="s">
        <v>27</v>
      </c>
      <c r="H119">
        <v>24.9583333333</v>
      </c>
      <c r="I119">
        <v>63761068</v>
      </c>
      <c r="J119">
        <v>28791030</v>
      </c>
      <c r="K119">
        <v>9657025</v>
      </c>
      <c r="L119" s="1">
        <f>K119/J119</f>
        <v>0.335417836736</v>
      </c>
      <c r="M119" t="s">
        <v>20</v>
      </c>
      <c r="N119" t="s">
        <v>43</v>
      </c>
    </row>
    <row r="120" spans="1:14">
      <c r="A120">
        <v>5123</v>
      </c>
      <c r="B120" t="s">
        <v>466</v>
      </c>
      <c r="C120" t="s">
        <v>467</v>
      </c>
      <c r="D120" t="s">
        <v>468</v>
      </c>
      <c r="E120" t="s">
        <v>465</v>
      </c>
      <c r="F120" t="s">
        <v>469</v>
      </c>
      <c r="G120" t="s">
        <v>317</v>
      </c>
      <c r="H120">
        <v>21.9583333333</v>
      </c>
      <c r="I120">
        <v>10141000</v>
      </c>
      <c r="J120">
        <v>2029380</v>
      </c>
      <c r="K120">
        <v>1089066</v>
      </c>
      <c r="L120" s="1">
        <f>K120/J120</f>
        <v>0.536649617124</v>
      </c>
      <c r="M120" t="s">
        <v>238</v>
      </c>
      <c r="N120" t="s">
        <v>127</v>
      </c>
    </row>
    <row r="121" spans="1:14">
      <c r="A121">
        <v>5112</v>
      </c>
      <c r="B121" t="s">
        <v>470</v>
      </c>
      <c r="C121" t="s">
        <v>471</v>
      </c>
      <c r="D121" t="s">
        <v>472</v>
      </c>
      <c r="E121" t="s">
        <v>473</v>
      </c>
      <c r="F121" t="s">
        <v>157</v>
      </c>
      <c r="G121" t="s">
        <v>27</v>
      </c>
      <c r="H121">
        <v>76.9583333333</v>
      </c>
      <c r="I121">
        <v>19891077</v>
      </c>
      <c r="J121">
        <v>15626220</v>
      </c>
      <c r="K121">
        <v>6784250</v>
      </c>
      <c r="L121" s="1">
        <f>K121/J121</f>
        <v>0.434158100935</v>
      </c>
      <c r="M121" t="s">
        <v>20</v>
      </c>
      <c r="N121" t="s">
        <v>274</v>
      </c>
    </row>
    <row r="122" spans="1:14">
      <c r="A122">
        <v>5124</v>
      </c>
      <c r="B122" t="s">
        <v>474</v>
      </c>
      <c r="C122" t="s">
        <v>475</v>
      </c>
      <c r="D122" t="s">
        <v>476</v>
      </c>
      <c r="E122" t="s">
        <v>477</v>
      </c>
      <c r="F122" t="s">
        <v>478</v>
      </c>
      <c r="G122" t="s">
        <v>27</v>
      </c>
      <c r="H122">
        <v>22</v>
      </c>
      <c r="I122">
        <v>446799272</v>
      </c>
      <c r="J122">
        <v>164372500</v>
      </c>
      <c r="K122">
        <v>39352247</v>
      </c>
      <c r="L122" s="1">
        <f>K122/J122</f>
        <v>0.239408946144</v>
      </c>
      <c r="M122" t="s">
        <v>20</v>
      </c>
      <c r="N122" t="s">
        <v>127</v>
      </c>
    </row>
    <row r="123" spans="1:14">
      <c r="A123">
        <v>5132</v>
      </c>
      <c r="B123" t="s">
        <v>479</v>
      </c>
      <c r="C123" t="s">
        <v>480</v>
      </c>
      <c r="D123" t="s">
        <v>124</v>
      </c>
      <c r="E123" t="s">
        <v>481</v>
      </c>
      <c r="F123" t="s">
        <v>223</v>
      </c>
      <c r="G123" t="s">
        <v>19</v>
      </c>
      <c r="H123">
        <v>74</v>
      </c>
      <c r="I123">
        <v>1538400</v>
      </c>
      <c r="J123">
        <v>771096</v>
      </c>
      <c r="K123">
        <v>492188</v>
      </c>
      <c r="L123" s="1">
        <f>K123/J123</f>
        <v>0.638296658263</v>
      </c>
      <c r="M123" t="s">
        <v>20</v>
      </c>
      <c r="N123" t="s">
        <v>158</v>
      </c>
    </row>
    <row r="124" spans="1:14">
      <c r="A124">
        <v>5128</v>
      </c>
      <c r="B124" t="s">
        <v>482</v>
      </c>
      <c r="C124" t="s">
        <v>483</v>
      </c>
      <c r="D124" t="s">
        <v>32</v>
      </c>
      <c r="E124" t="s">
        <v>484</v>
      </c>
      <c r="F124" t="s">
        <v>364</v>
      </c>
      <c r="G124" t="s">
        <v>19</v>
      </c>
      <c r="H124">
        <v>95</v>
      </c>
      <c r="I124">
        <v>11100000</v>
      </c>
      <c r="J124">
        <v>2775000</v>
      </c>
      <c r="K124">
        <v>2775000</v>
      </c>
      <c r="L124" s="1">
        <f>K124/J124</f>
        <v>1</v>
      </c>
      <c r="M124" t="s">
        <v>35</v>
      </c>
      <c r="N124" t="s">
        <v>36</v>
      </c>
    </row>
    <row r="125" spans="1:14">
      <c r="A125">
        <v>5144</v>
      </c>
      <c r="B125" t="s">
        <v>485</v>
      </c>
      <c r="C125" t="s">
        <v>486</v>
      </c>
      <c r="D125" t="s">
        <v>487</v>
      </c>
      <c r="E125" t="s">
        <v>488</v>
      </c>
      <c r="F125" t="s">
        <v>223</v>
      </c>
      <c r="G125" t="s">
        <v>27</v>
      </c>
      <c r="H125">
        <v>68</v>
      </c>
      <c r="I125">
        <v>13300000</v>
      </c>
      <c r="J125">
        <v>3298000</v>
      </c>
      <c r="K125">
        <v>1179000</v>
      </c>
      <c r="L125" s="1">
        <f>K125/J125</f>
        <v>0.357489387508</v>
      </c>
      <c r="M125" t="s">
        <v>230</v>
      </c>
      <c r="N125" t="s">
        <v>116</v>
      </c>
    </row>
    <row r="126" spans="1:14">
      <c r="A126">
        <v>5138</v>
      </c>
      <c r="B126" t="s">
        <v>489</v>
      </c>
      <c r="C126" t="s">
        <v>490</v>
      </c>
      <c r="D126" t="s">
        <v>156</v>
      </c>
      <c r="E126" t="s">
        <v>488</v>
      </c>
      <c r="F126" t="s">
        <v>491</v>
      </c>
      <c r="G126" t="s">
        <v>317</v>
      </c>
      <c r="H126">
        <v>1</v>
      </c>
      <c r="I126">
        <v>16880200</v>
      </c>
      <c r="J126">
        <v>1221880</v>
      </c>
      <c r="K126">
        <v>119532</v>
      </c>
      <c r="L126" s="1">
        <f>K126/J126</f>
        <v>0.097826300455</v>
      </c>
      <c r="M126" t="s">
        <v>20</v>
      </c>
      <c r="N126" t="s">
        <v>158</v>
      </c>
    </row>
    <row r="127" spans="1:14">
      <c r="A127">
        <v>5145</v>
      </c>
      <c r="B127" t="s">
        <v>492</v>
      </c>
      <c r="C127" t="s">
        <v>493</v>
      </c>
      <c r="D127" t="s">
        <v>87</v>
      </c>
      <c r="E127" t="s">
        <v>491</v>
      </c>
      <c r="F127" t="s">
        <v>494</v>
      </c>
      <c r="G127" t="s">
        <v>27</v>
      </c>
      <c r="H127">
        <v>252.041666667</v>
      </c>
      <c r="I127">
        <v>7477351</v>
      </c>
      <c r="J127">
        <v>3405940</v>
      </c>
      <c r="K127">
        <v>245600</v>
      </c>
      <c r="L127" s="1">
        <f>K127/J127</f>
        <v>0.0721093149028</v>
      </c>
      <c r="M127" t="s">
        <v>20</v>
      </c>
      <c r="N127" t="s">
        <v>191</v>
      </c>
    </row>
    <row r="128" spans="1:14">
      <c r="A128">
        <v>5146</v>
      </c>
      <c r="B128" t="s">
        <v>495</v>
      </c>
      <c r="C128" t="s">
        <v>496</v>
      </c>
      <c r="D128" t="s">
        <v>456</v>
      </c>
      <c r="E128" t="s">
        <v>497</v>
      </c>
      <c r="F128" t="s">
        <v>453</v>
      </c>
      <c r="G128" t="s">
        <v>19</v>
      </c>
      <c r="H128">
        <v>57</v>
      </c>
      <c r="I128">
        <v>522655</v>
      </c>
      <c r="J128">
        <v>414335</v>
      </c>
      <c r="K128">
        <v>295335</v>
      </c>
      <c r="L128" s="1">
        <f>K128/J128</f>
        <v>0.712792788444</v>
      </c>
      <c r="M128" t="s">
        <v>20</v>
      </c>
      <c r="N128" t="s">
        <v>304</v>
      </c>
    </row>
    <row r="129" spans="1:14">
      <c r="A129">
        <v>5151</v>
      </c>
      <c r="B129" t="s">
        <v>498</v>
      </c>
      <c r="C129" t="s">
        <v>382</v>
      </c>
      <c r="D129" t="s">
        <v>144</v>
      </c>
      <c r="E129" t="s">
        <v>499</v>
      </c>
      <c r="F129" t="s">
        <v>335</v>
      </c>
      <c r="G129" t="s">
        <v>19</v>
      </c>
      <c r="H129">
        <v>14</v>
      </c>
      <c r="I129">
        <v>180000</v>
      </c>
      <c r="J129">
        <v>102750</v>
      </c>
      <c r="K129">
        <v>77750</v>
      </c>
      <c r="L129" s="1">
        <f>K129/J129</f>
        <v>0.756690997567</v>
      </c>
      <c r="M129" t="s">
        <v>20</v>
      </c>
      <c r="N129" t="s">
        <v>98</v>
      </c>
    </row>
    <row r="130" spans="1:14">
      <c r="A130">
        <v>5156</v>
      </c>
      <c r="B130" t="s">
        <v>500</v>
      </c>
      <c r="C130" t="s">
        <v>501</v>
      </c>
      <c r="D130" t="s">
        <v>502</v>
      </c>
      <c r="E130" t="s">
        <v>469</v>
      </c>
      <c r="F130" t="s">
        <v>223</v>
      </c>
      <c r="G130" t="s">
        <v>19</v>
      </c>
      <c r="H130">
        <v>59</v>
      </c>
      <c r="I130">
        <v>2500000</v>
      </c>
      <c r="J130">
        <v>420752</v>
      </c>
      <c r="K130">
        <v>645472</v>
      </c>
      <c r="L130" s="1">
        <f>K130/J130</f>
        <v>1.53409134122</v>
      </c>
      <c r="M130" t="s">
        <v>20</v>
      </c>
      <c r="N130" t="s">
        <v>158</v>
      </c>
    </row>
    <row r="131" spans="1:14">
      <c r="A131">
        <v>5104</v>
      </c>
      <c r="B131" t="s">
        <v>503</v>
      </c>
      <c r="C131" t="s">
        <v>504</v>
      </c>
      <c r="D131" t="s">
        <v>46</v>
      </c>
      <c r="E131" t="s">
        <v>268</v>
      </c>
      <c r="F131" t="s">
        <v>89</v>
      </c>
      <c r="G131" t="s">
        <v>27</v>
      </c>
      <c r="H131">
        <v>43</v>
      </c>
      <c r="I131">
        <v>82332594</v>
      </c>
      <c r="J131">
        <v>38898312</v>
      </c>
      <c r="K131">
        <v>10016938</v>
      </c>
      <c r="L131" s="1">
        <f>K131/J131</f>
        <v>0.257516007378</v>
      </c>
      <c r="M131" t="s">
        <v>20</v>
      </c>
      <c r="N131" t="s">
        <v>116</v>
      </c>
    </row>
    <row r="132" spans="1:14">
      <c r="A132">
        <v>5154</v>
      </c>
      <c r="B132" t="s">
        <v>505</v>
      </c>
      <c r="C132" t="s">
        <v>506</v>
      </c>
      <c r="D132" t="s">
        <v>46</v>
      </c>
      <c r="E132" t="s">
        <v>478</v>
      </c>
      <c r="F132" t="s">
        <v>438</v>
      </c>
      <c r="G132" t="s">
        <v>27</v>
      </c>
      <c r="H132">
        <v>71</v>
      </c>
      <c r="I132">
        <v>7074960</v>
      </c>
      <c r="J132">
        <v>4159641</v>
      </c>
      <c r="K132">
        <v>319166</v>
      </c>
      <c r="L132" s="1">
        <f>K132/J132</f>
        <v>0.0767292177378</v>
      </c>
      <c r="M132" t="s">
        <v>20</v>
      </c>
      <c r="N132" t="s">
        <v>127</v>
      </c>
    </row>
    <row r="133" spans="1:14">
      <c r="A133">
        <v>5137</v>
      </c>
      <c r="B133" t="s">
        <v>507</v>
      </c>
      <c r="C133" t="s">
        <v>508</v>
      </c>
      <c r="D133" t="s">
        <v>32</v>
      </c>
      <c r="E133" t="s">
        <v>509</v>
      </c>
      <c r="F133" t="s">
        <v>510</v>
      </c>
      <c r="G133" t="s">
        <v>19</v>
      </c>
      <c r="H133">
        <v>8</v>
      </c>
      <c r="I133">
        <v>1000000</v>
      </c>
      <c r="J133">
        <v>75500</v>
      </c>
      <c r="K133">
        <v>75500</v>
      </c>
      <c r="L133" s="1">
        <f>K133/J133</f>
        <v>1</v>
      </c>
      <c r="M133" t="s">
        <v>20</v>
      </c>
      <c r="N133" t="s">
        <v>98</v>
      </c>
    </row>
    <row r="134" spans="1:14">
      <c r="A134">
        <v>5168</v>
      </c>
      <c r="B134" t="s">
        <v>511</v>
      </c>
      <c r="C134" t="s">
        <v>512</v>
      </c>
      <c r="D134" t="s">
        <v>513</v>
      </c>
      <c r="E134" t="s">
        <v>514</v>
      </c>
      <c r="F134" t="s">
        <v>364</v>
      </c>
      <c r="G134" t="s">
        <v>19</v>
      </c>
      <c r="H134">
        <v>71</v>
      </c>
      <c r="I134">
        <v>10161000</v>
      </c>
      <c r="J134">
        <v>4956000</v>
      </c>
      <c r="K134">
        <v>4956000</v>
      </c>
      <c r="L134" s="1">
        <f>K134/J134</f>
        <v>1</v>
      </c>
      <c r="M134" t="s">
        <v>20</v>
      </c>
      <c r="N134" t="s">
        <v>36</v>
      </c>
    </row>
    <row r="135" spans="1:14">
      <c r="A135">
        <v>5063</v>
      </c>
      <c r="B135" t="s">
        <v>515</v>
      </c>
      <c r="C135" t="s">
        <v>516</v>
      </c>
      <c r="D135" t="s">
        <v>517</v>
      </c>
      <c r="E135" t="s">
        <v>514</v>
      </c>
      <c r="F135" t="s">
        <v>339</v>
      </c>
      <c r="G135" t="s">
        <v>27</v>
      </c>
      <c r="H135">
        <v>38</v>
      </c>
      <c r="I135">
        <v>57004460</v>
      </c>
      <c r="J135">
        <v>28994388</v>
      </c>
      <c r="K135">
        <v>1721883</v>
      </c>
      <c r="L135" s="1">
        <f>K135/J135</f>
        <v>0.0593867682256</v>
      </c>
      <c r="M135" t="s">
        <v>20</v>
      </c>
      <c r="N135" t="s">
        <v>43</v>
      </c>
    </row>
    <row r="136" spans="1:14">
      <c r="A136">
        <v>5173</v>
      </c>
      <c r="B136" t="s">
        <v>518</v>
      </c>
      <c r="C136" t="s">
        <v>519</v>
      </c>
      <c r="D136" t="s">
        <v>513</v>
      </c>
      <c r="E136" t="s">
        <v>514</v>
      </c>
      <c r="F136" t="s">
        <v>34</v>
      </c>
      <c r="G136" t="s">
        <v>19</v>
      </c>
      <c r="H136">
        <v>8</v>
      </c>
      <c r="I136">
        <v>1580000</v>
      </c>
      <c r="J136">
        <v>1310000</v>
      </c>
      <c r="K136">
        <v>1310000</v>
      </c>
      <c r="L136" s="1">
        <f>K136/J136</f>
        <v>1</v>
      </c>
      <c r="M136" t="s">
        <v>20</v>
      </c>
      <c r="N136" t="s">
        <v>36</v>
      </c>
    </row>
    <row r="137" spans="1:14">
      <c r="A137">
        <v>5169</v>
      </c>
      <c r="B137" t="s">
        <v>520</v>
      </c>
      <c r="C137" t="s">
        <v>521</v>
      </c>
      <c r="D137" t="s">
        <v>32</v>
      </c>
      <c r="E137" t="s">
        <v>510</v>
      </c>
      <c r="F137" t="s">
        <v>364</v>
      </c>
      <c r="G137" t="s">
        <v>19</v>
      </c>
      <c r="H137">
        <v>68</v>
      </c>
      <c r="I137">
        <v>4600000</v>
      </c>
      <c r="J137">
        <v>2331500</v>
      </c>
      <c r="K137">
        <v>2331500</v>
      </c>
      <c r="L137" s="1">
        <f>K137/J137</f>
        <v>1</v>
      </c>
      <c r="M137" t="s">
        <v>20</v>
      </c>
      <c r="N137" t="s">
        <v>36</v>
      </c>
    </row>
    <row r="138" spans="1:14">
      <c r="A138">
        <v>5119</v>
      </c>
      <c r="B138" t="s">
        <v>522</v>
      </c>
      <c r="C138" t="s">
        <v>523</v>
      </c>
      <c r="D138" t="s">
        <v>32</v>
      </c>
      <c r="E138" t="s">
        <v>510</v>
      </c>
      <c r="F138" t="s">
        <v>524</v>
      </c>
      <c r="G138" t="s">
        <v>90</v>
      </c>
      <c r="H138">
        <v>15</v>
      </c>
      <c r="I138">
        <v>4109840</v>
      </c>
      <c r="J138">
        <v>998750</v>
      </c>
      <c r="K138">
        <v>567375</v>
      </c>
      <c r="L138" s="1">
        <f>K138/J138</f>
        <v>0.568085106383</v>
      </c>
      <c r="M138" t="s">
        <v>20</v>
      </c>
      <c r="N138" t="s">
        <v>36</v>
      </c>
    </row>
    <row r="139" spans="1:14">
      <c r="A139">
        <v>5180</v>
      </c>
      <c r="B139" t="s">
        <v>525</v>
      </c>
      <c r="C139" t="s">
        <v>526</v>
      </c>
      <c r="D139" t="s">
        <v>144</v>
      </c>
      <c r="E139" t="s">
        <v>527</v>
      </c>
      <c r="F139" t="s">
        <v>524</v>
      </c>
      <c r="G139" t="s">
        <v>19</v>
      </c>
      <c r="H139">
        <v>14</v>
      </c>
      <c r="I139">
        <v>180000</v>
      </c>
      <c r="J139">
        <v>78250</v>
      </c>
      <c r="K139">
        <v>50500</v>
      </c>
      <c r="L139" s="1">
        <f>K139/J139</f>
        <v>0.645367412141</v>
      </c>
      <c r="M139" t="s">
        <v>20</v>
      </c>
      <c r="N139" t="s">
        <v>98</v>
      </c>
    </row>
    <row r="140" spans="1:14">
      <c r="A140">
        <v>5183</v>
      </c>
      <c r="B140" t="s">
        <v>528</v>
      </c>
      <c r="C140" t="s">
        <v>529</v>
      </c>
      <c r="D140" t="s">
        <v>530</v>
      </c>
      <c r="E140" t="s">
        <v>34</v>
      </c>
      <c r="F140" t="s">
        <v>531</v>
      </c>
      <c r="G140" t="s">
        <v>19</v>
      </c>
      <c r="H140">
        <v>56</v>
      </c>
      <c r="I140">
        <v>6089000</v>
      </c>
      <c r="J140">
        <v>1235312</v>
      </c>
      <c r="K140">
        <v>3448914</v>
      </c>
      <c r="L140" s="1">
        <f>K140/J140</f>
        <v>2.79193758338</v>
      </c>
      <c r="M140" t="s">
        <v>20</v>
      </c>
      <c r="N140" t="s">
        <v>158</v>
      </c>
    </row>
    <row r="141" spans="1:14">
      <c r="A141">
        <v>5186</v>
      </c>
      <c r="B141" t="s">
        <v>532</v>
      </c>
      <c r="C141" t="s">
        <v>533</v>
      </c>
      <c r="D141" t="s">
        <v>108</v>
      </c>
      <c r="E141" t="s">
        <v>34</v>
      </c>
      <c r="F141" t="s">
        <v>453</v>
      </c>
      <c r="G141" t="s">
        <v>19</v>
      </c>
      <c r="H141">
        <v>35</v>
      </c>
      <c r="I141">
        <v>2570000</v>
      </c>
      <c r="J141">
        <v>1438000</v>
      </c>
      <c r="K141">
        <v>1160500</v>
      </c>
      <c r="L141" s="1">
        <f>K141/J141</f>
        <v>0.80702364395</v>
      </c>
      <c r="M141" t="s">
        <v>20</v>
      </c>
      <c r="N141" t="s">
        <v>304</v>
      </c>
    </row>
    <row r="142" spans="1:14">
      <c r="A142">
        <v>5047</v>
      </c>
      <c r="B142" t="s">
        <v>534</v>
      </c>
      <c r="C142" t="s">
        <v>535</v>
      </c>
      <c r="D142" t="s">
        <v>517</v>
      </c>
      <c r="E142" t="s">
        <v>536</v>
      </c>
      <c r="F142" t="s">
        <v>537</v>
      </c>
      <c r="G142" t="s">
        <v>27</v>
      </c>
      <c r="H142">
        <v>39</v>
      </c>
      <c r="I142">
        <v>100390880</v>
      </c>
      <c r="J142">
        <v>44954040</v>
      </c>
      <c r="K142">
        <v>4560283</v>
      </c>
      <c r="L142" s="1">
        <f>K142/J142</f>
        <v>0.101443229574</v>
      </c>
      <c r="M142" t="s">
        <v>20</v>
      </c>
      <c r="N142" t="s">
        <v>43</v>
      </c>
    </row>
    <row r="143" spans="1:14">
      <c r="A143">
        <v>5147</v>
      </c>
      <c r="B143" t="s">
        <v>538</v>
      </c>
      <c r="C143" t="s">
        <v>539</v>
      </c>
      <c r="D143" t="s">
        <v>78</v>
      </c>
      <c r="E143" t="s">
        <v>536</v>
      </c>
      <c r="F143" t="s">
        <v>540</v>
      </c>
      <c r="G143" t="s">
        <v>27</v>
      </c>
      <c r="H143">
        <v>46</v>
      </c>
      <c r="I143">
        <v>11035000</v>
      </c>
      <c r="J143">
        <v>6996460</v>
      </c>
      <c r="K143">
        <v>615150</v>
      </c>
      <c r="L143" s="1">
        <f>K143/J143</f>
        <v>0.0879230353636</v>
      </c>
      <c r="M143" t="s">
        <v>20</v>
      </c>
      <c r="N143" t="s">
        <v>191</v>
      </c>
    </row>
    <row r="144" spans="1:14">
      <c r="A144">
        <v>5187</v>
      </c>
      <c r="B144" t="s">
        <v>541</v>
      </c>
      <c r="C144" t="s">
        <v>542</v>
      </c>
      <c r="D144" t="s">
        <v>543</v>
      </c>
      <c r="E144" t="s">
        <v>536</v>
      </c>
      <c r="F144" t="s">
        <v>364</v>
      </c>
      <c r="G144" t="s">
        <v>19</v>
      </c>
      <c r="H144">
        <v>60</v>
      </c>
      <c r="I144">
        <v>1600000</v>
      </c>
      <c r="J144">
        <v>1105000</v>
      </c>
      <c r="K144">
        <v>1602250</v>
      </c>
      <c r="L144" s="1">
        <f>K144/J144</f>
        <v>1.45</v>
      </c>
      <c r="M144" t="s">
        <v>20</v>
      </c>
      <c r="N144" t="s">
        <v>36</v>
      </c>
    </row>
    <row r="145" spans="1:14">
      <c r="A145">
        <v>5191</v>
      </c>
      <c r="B145" t="s">
        <v>544</v>
      </c>
      <c r="C145" t="s">
        <v>545</v>
      </c>
      <c r="D145" t="s">
        <v>513</v>
      </c>
      <c r="E145" t="s">
        <v>536</v>
      </c>
      <c r="F145" t="s">
        <v>364</v>
      </c>
      <c r="G145" t="s">
        <v>19</v>
      </c>
      <c r="H145">
        <v>60</v>
      </c>
      <c r="I145">
        <v>330000</v>
      </c>
      <c r="J145">
        <v>155250</v>
      </c>
      <c r="K145">
        <v>155250</v>
      </c>
      <c r="L145" s="1">
        <f>K145/J145</f>
        <v>1</v>
      </c>
      <c r="M145" t="s">
        <v>20</v>
      </c>
      <c r="N145" t="s">
        <v>36</v>
      </c>
    </row>
    <row r="146" spans="1:14">
      <c r="A146">
        <v>5196</v>
      </c>
      <c r="B146" t="s">
        <v>546</v>
      </c>
      <c r="C146" t="s">
        <v>547</v>
      </c>
      <c r="D146" t="s">
        <v>548</v>
      </c>
      <c r="E146" t="s">
        <v>549</v>
      </c>
      <c r="F146" t="s">
        <v>453</v>
      </c>
      <c r="G146" t="s">
        <v>27</v>
      </c>
      <c r="H146">
        <v>29</v>
      </c>
      <c r="I146">
        <v>8941000</v>
      </c>
      <c r="J146">
        <v>3735472</v>
      </c>
      <c r="K146">
        <v>2338364</v>
      </c>
      <c r="L146" s="1">
        <f>K146/J146</f>
        <v>0.625988897789</v>
      </c>
      <c r="M146" t="s">
        <v>20</v>
      </c>
      <c r="N146" t="s">
        <v>116</v>
      </c>
    </row>
    <row r="147" spans="1:14">
      <c r="A147">
        <v>5160</v>
      </c>
      <c r="B147" t="s">
        <v>550</v>
      </c>
      <c r="C147" t="s">
        <v>551</v>
      </c>
      <c r="D147" t="s">
        <v>78</v>
      </c>
      <c r="E147" t="s">
        <v>552</v>
      </c>
      <c r="F147" t="s">
        <v>223</v>
      </c>
      <c r="G147" t="s">
        <v>19</v>
      </c>
      <c r="H147">
        <v>34</v>
      </c>
      <c r="I147">
        <v>2180000</v>
      </c>
      <c r="J147">
        <v>750000</v>
      </c>
      <c r="K147">
        <v>971000</v>
      </c>
      <c r="L147" s="1">
        <f>K147/J147</f>
        <v>1.29466666667</v>
      </c>
      <c r="M147" t="s">
        <v>81</v>
      </c>
      <c r="N147" t="s">
        <v>158</v>
      </c>
    </row>
    <row r="148" spans="1:14">
      <c r="A148">
        <v>5190</v>
      </c>
      <c r="B148" t="s">
        <v>553</v>
      </c>
      <c r="C148" t="s">
        <v>554</v>
      </c>
      <c r="D148" t="s">
        <v>32</v>
      </c>
      <c r="E148" t="s">
        <v>524</v>
      </c>
      <c r="F148" t="s">
        <v>364</v>
      </c>
      <c r="G148" t="s">
        <v>19</v>
      </c>
      <c r="H148">
        <v>53</v>
      </c>
      <c r="I148">
        <v>8946500</v>
      </c>
      <c r="J148">
        <v>5277670</v>
      </c>
      <c r="K148">
        <v>5226670</v>
      </c>
      <c r="L148" s="1">
        <f>K148/J148</f>
        <v>0.990336644769</v>
      </c>
      <c r="M148" t="s">
        <v>20</v>
      </c>
      <c r="N148" t="s">
        <v>36</v>
      </c>
    </row>
    <row r="149" spans="1:14">
      <c r="A149">
        <v>5208</v>
      </c>
      <c r="B149" t="s">
        <v>555</v>
      </c>
      <c r="C149" t="s">
        <v>556</v>
      </c>
      <c r="D149" t="s">
        <v>144</v>
      </c>
      <c r="E149" t="s">
        <v>557</v>
      </c>
      <c r="F149" t="s">
        <v>540</v>
      </c>
      <c r="G149" t="s">
        <v>19</v>
      </c>
      <c r="H149">
        <v>34</v>
      </c>
      <c r="I149">
        <v>1280000</v>
      </c>
      <c r="J149">
        <v>618250</v>
      </c>
      <c r="K149">
        <v>588250</v>
      </c>
      <c r="L149" s="1">
        <f>K149/J149</f>
        <v>0.951475940154</v>
      </c>
      <c r="M149" t="s">
        <v>81</v>
      </c>
      <c r="N149" t="s">
        <v>98</v>
      </c>
    </row>
    <row r="150" spans="1:14">
      <c r="A150">
        <v>5125</v>
      </c>
      <c r="B150" t="s">
        <v>558</v>
      </c>
      <c r="C150" t="s">
        <v>559</v>
      </c>
      <c r="D150" t="s">
        <v>464</v>
      </c>
      <c r="E150" t="s">
        <v>560</v>
      </c>
      <c r="F150" t="s">
        <v>561</v>
      </c>
      <c r="G150" t="s">
        <v>27</v>
      </c>
      <c r="H150">
        <v>61</v>
      </c>
      <c r="I150">
        <v>222174885</v>
      </c>
      <c r="J150">
        <v>54763480</v>
      </c>
      <c r="K150">
        <v>1448524</v>
      </c>
      <c r="L150" s="1">
        <f>K150/J150</f>
        <v>0.0264505469704</v>
      </c>
      <c r="M150" t="s">
        <v>20</v>
      </c>
      <c r="N150" t="s">
        <v>43</v>
      </c>
    </row>
    <row r="151" spans="1:14">
      <c r="A151">
        <v>5209</v>
      </c>
      <c r="B151" t="s">
        <v>562</v>
      </c>
      <c r="C151" t="s">
        <v>563</v>
      </c>
      <c r="D151" t="s">
        <v>502</v>
      </c>
      <c r="E151" t="s">
        <v>220</v>
      </c>
      <c r="F151" t="s">
        <v>564</v>
      </c>
      <c r="G151" t="s">
        <v>74</v>
      </c>
      <c r="H151">
        <v>17</v>
      </c>
      <c r="I151">
        <v>925000</v>
      </c>
      <c r="J151">
        <v>398440</v>
      </c>
      <c r="K151">
        <v>318752</v>
      </c>
      <c r="L151" s="1">
        <f>K151/J151</f>
        <v>0.8</v>
      </c>
      <c r="M151" t="s">
        <v>20</v>
      </c>
      <c r="N151" t="s">
        <v>565</v>
      </c>
    </row>
    <row r="152" spans="1:14">
      <c r="A152">
        <v>5215</v>
      </c>
      <c r="B152" t="s">
        <v>566</v>
      </c>
      <c r="C152" t="s">
        <v>567</v>
      </c>
      <c r="D152" t="s">
        <v>96</v>
      </c>
      <c r="E152" t="s">
        <v>220</v>
      </c>
      <c r="F152" t="s">
        <v>540</v>
      </c>
      <c r="G152" t="s">
        <v>19</v>
      </c>
      <c r="H152">
        <v>29</v>
      </c>
      <c r="I152">
        <v>1020000</v>
      </c>
      <c r="J152">
        <v>284000</v>
      </c>
      <c r="K152">
        <v>223000</v>
      </c>
      <c r="L152" s="1">
        <f>K152/J152</f>
        <v>0.785211267606</v>
      </c>
      <c r="M152" t="s">
        <v>20</v>
      </c>
      <c r="N152" t="s">
        <v>98</v>
      </c>
    </row>
    <row r="153" spans="1:14">
      <c r="A153">
        <v>5087</v>
      </c>
      <c r="B153" t="s">
        <v>568</v>
      </c>
      <c r="C153" t="s">
        <v>569</v>
      </c>
      <c r="D153" t="s">
        <v>124</v>
      </c>
      <c r="E153" t="s">
        <v>234</v>
      </c>
      <c r="F153" t="s">
        <v>157</v>
      </c>
      <c r="G153" t="s">
        <v>27</v>
      </c>
      <c r="H153">
        <v>11</v>
      </c>
      <c r="I153">
        <v>55287000</v>
      </c>
      <c r="J153">
        <v>28102194</v>
      </c>
      <c r="K153">
        <v>12848700</v>
      </c>
      <c r="L153" s="1">
        <f>K153/J153</f>
        <v>0.457213411878</v>
      </c>
      <c r="M153" t="s">
        <v>20</v>
      </c>
      <c r="N153" t="s">
        <v>304</v>
      </c>
    </row>
    <row r="154" spans="1:14">
      <c r="A154">
        <v>5231</v>
      </c>
      <c r="B154" t="s">
        <v>570</v>
      </c>
      <c r="C154" t="s">
        <v>571</v>
      </c>
      <c r="D154" t="s">
        <v>572</v>
      </c>
      <c r="E154" t="s">
        <v>234</v>
      </c>
      <c r="F154" t="s">
        <v>540</v>
      </c>
      <c r="G154" t="s">
        <v>19</v>
      </c>
      <c r="H154">
        <v>22</v>
      </c>
      <c r="I154">
        <v>300000</v>
      </c>
      <c r="J154">
        <v>111000</v>
      </c>
      <c r="K154">
        <v>53600</v>
      </c>
      <c r="L154" s="1">
        <f>K154/J154</f>
        <v>0.482882882883</v>
      </c>
      <c r="M154" t="s">
        <v>20</v>
      </c>
      <c r="N154" t="s">
        <v>98</v>
      </c>
    </row>
    <row r="155" spans="1:14">
      <c r="A155">
        <v>5204</v>
      </c>
      <c r="B155" t="s">
        <v>573</v>
      </c>
      <c r="C155" t="s">
        <v>574</v>
      </c>
      <c r="D155" t="s">
        <v>409</v>
      </c>
      <c r="E155" t="s">
        <v>234</v>
      </c>
      <c r="F155" t="s">
        <v>199</v>
      </c>
      <c r="G155" t="s">
        <v>317</v>
      </c>
      <c r="H155">
        <v>23</v>
      </c>
      <c r="I155">
        <v>189826650</v>
      </c>
      <c r="J155">
        <v>33125000</v>
      </c>
      <c r="K155">
        <v>0</v>
      </c>
      <c r="L155" s="1">
        <f>K155/J155</f>
        <v>0</v>
      </c>
      <c r="M155" t="s">
        <v>411</v>
      </c>
      <c r="N155" t="s">
        <v>116</v>
      </c>
    </row>
    <row r="156" spans="1:14">
      <c r="A156">
        <v>5207</v>
      </c>
      <c r="B156" t="s">
        <v>575</v>
      </c>
      <c r="C156" t="s">
        <v>576</v>
      </c>
      <c r="D156" t="s">
        <v>577</v>
      </c>
      <c r="E156" t="s">
        <v>234</v>
      </c>
      <c r="F156" t="s">
        <v>540</v>
      </c>
      <c r="G156" t="s">
        <v>19</v>
      </c>
      <c r="H156">
        <v>22</v>
      </c>
      <c r="I156">
        <v>490000</v>
      </c>
      <c r="J156">
        <v>243000</v>
      </c>
      <c r="K156">
        <v>33600</v>
      </c>
      <c r="L156" s="1">
        <f>K156/J156</f>
        <v>0.138271604938</v>
      </c>
      <c r="M156" t="s">
        <v>20</v>
      </c>
      <c r="N156" t="s">
        <v>98</v>
      </c>
    </row>
    <row r="157" spans="1:14">
      <c r="A157">
        <v>5225</v>
      </c>
      <c r="B157" t="s">
        <v>578</v>
      </c>
      <c r="C157" t="s">
        <v>579</v>
      </c>
      <c r="D157" t="s">
        <v>96</v>
      </c>
      <c r="E157" t="s">
        <v>89</v>
      </c>
      <c r="F157" t="s">
        <v>580</v>
      </c>
      <c r="G157" t="s">
        <v>27</v>
      </c>
      <c r="H157">
        <v>8</v>
      </c>
      <c r="I157">
        <v>1480000</v>
      </c>
      <c r="J157">
        <v>955500</v>
      </c>
      <c r="K157">
        <v>130050</v>
      </c>
      <c r="L157" s="1">
        <f>K157/J157</f>
        <v>0.136106750392</v>
      </c>
      <c r="M157" t="s">
        <v>20</v>
      </c>
      <c r="N157" t="s">
        <v>581</v>
      </c>
    </row>
    <row r="158" spans="1:14">
      <c r="A158">
        <v>5218</v>
      </c>
      <c r="B158" t="s">
        <v>582</v>
      </c>
      <c r="C158" t="s">
        <v>583</v>
      </c>
      <c r="D158" t="s">
        <v>46</v>
      </c>
      <c r="E158" t="s">
        <v>89</v>
      </c>
      <c r="F158" t="s">
        <v>584</v>
      </c>
      <c r="G158" t="s">
        <v>27</v>
      </c>
      <c r="H158">
        <v>3</v>
      </c>
      <c r="I158">
        <v>6466400</v>
      </c>
      <c r="J158">
        <v>1615000</v>
      </c>
      <c r="K158">
        <v>882174</v>
      </c>
      <c r="L158" s="1">
        <f>K158/J158</f>
        <v>0.546237770898</v>
      </c>
      <c r="M158" t="s">
        <v>20</v>
      </c>
      <c r="N158" t="s">
        <v>127</v>
      </c>
    </row>
    <row r="159" spans="1:14">
      <c r="A159">
        <v>5219</v>
      </c>
      <c r="B159" t="s">
        <v>585</v>
      </c>
      <c r="C159" t="s">
        <v>586</v>
      </c>
      <c r="D159" t="s">
        <v>46</v>
      </c>
      <c r="E159" t="s">
        <v>89</v>
      </c>
      <c r="F159" t="s">
        <v>587</v>
      </c>
      <c r="G159" t="s">
        <v>27</v>
      </c>
      <c r="H159">
        <v>16</v>
      </c>
      <c r="I159">
        <v>9534600</v>
      </c>
      <c r="J159">
        <v>2431692</v>
      </c>
      <c r="K159">
        <v>748921</v>
      </c>
      <c r="L159" s="1">
        <f>K159/J159</f>
        <v>0.30798349462</v>
      </c>
      <c r="M159" t="s">
        <v>20</v>
      </c>
      <c r="N159" t="s">
        <v>127</v>
      </c>
    </row>
    <row r="160" spans="1:14">
      <c r="A160">
        <v>5237</v>
      </c>
      <c r="B160" t="s">
        <v>588</v>
      </c>
      <c r="C160" t="s">
        <v>589</v>
      </c>
      <c r="D160" t="s">
        <v>590</v>
      </c>
      <c r="E160" t="s">
        <v>89</v>
      </c>
      <c r="F160" t="s">
        <v>453</v>
      </c>
      <c r="G160" t="s">
        <v>27</v>
      </c>
      <c r="H160">
        <v>7</v>
      </c>
      <c r="I160">
        <v>0</v>
      </c>
      <c r="J160">
        <v>10497540</v>
      </c>
      <c r="K160">
        <v>2597020</v>
      </c>
      <c r="L160" s="1">
        <f>K160/J160</f>
        <v>0.247393198788</v>
      </c>
      <c r="M160" t="s">
        <v>35</v>
      </c>
      <c r="N160" t="s">
        <v>116</v>
      </c>
    </row>
    <row r="161" spans="1:14">
      <c r="A161">
        <v>5259</v>
      </c>
      <c r="B161" t="s">
        <v>591</v>
      </c>
      <c r="C161" t="s">
        <v>592</v>
      </c>
      <c r="D161" t="s">
        <v>144</v>
      </c>
      <c r="E161" t="s">
        <v>580</v>
      </c>
      <c r="F161" t="s">
        <v>564</v>
      </c>
      <c r="G161" t="s">
        <v>27</v>
      </c>
      <c r="H161">
        <v>1</v>
      </c>
      <c r="I161">
        <v>3153200</v>
      </c>
      <c r="J161">
        <v>438750</v>
      </c>
      <c r="K161">
        <v>100800</v>
      </c>
      <c r="L161" s="1">
        <f>K161/J161</f>
        <v>0.229743589744</v>
      </c>
      <c r="M161" t="s">
        <v>20</v>
      </c>
      <c r="N161" t="s">
        <v>98</v>
      </c>
    </row>
    <row r="162" spans="1:14">
      <c r="A162">
        <v>5249</v>
      </c>
      <c r="B162" t="s">
        <v>593</v>
      </c>
      <c r="C162" t="s">
        <v>594</v>
      </c>
      <c r="D162" t="s">
        <v>595</v>
      </c>
      <c r="E162" t="s">
        <v>580</v>
      </c>
      <c r="F162" t="s">
        <v>223</v>
      </c>
      <c r="G162" t="s">
        <v>317</v>
      </c>
      <c r="H162">
        <v>5</v>
      </c>
      <c r="I162">
        <v>42175000</v>
      </c>
      <c r="J162">
        <v>12756250</v>
      </c>
      <c r="K162">
        <v>0</v>
      </c>
      <c r="L162" s="1">
        <f>K162/J162</f>
        <v>0</v>
      </c>
      <c r="M162" t="s">
        <v>20</v>
      </c>
      <c r="N162" t="s">
        <v>127</v>
      </c>
    </row>
    <row r="163" spans="1:14">
      <c r="A163">
        <v>5250</v>
      </c>
      <c r="B163" t="s">
        <v>596</v>
      </c>
      <c r="C163" t="s">
        <v>597</v>
      </c>
      <c r="D163" t="s">
        <v>598</v>
      </c>
      <c r="E163" t="s">
        <v>580</v>
      </c>
      <c r="F163" t="s">
        <v>599</v>
      </c>
      <c r="G163" t="s">
        <v>27</v>
      </c>
      <c r="H163">
        <v>22</v>
      </c>
      <c r="I163">
        <v>9150020</v>
      </c>
      <c r="J163">
        <v>5660880</v>
      </c>
      <c r="K163">
        <v>5597320</v>
      </c>
      <c r="L163" s="1">
        <f>K163/J163</f>
        <v>0.988772063707</v>
      </c>
      <c r="M163" t="s">
        <v>20</v>
      </c>
      <c r="N163" t="s">
        <v>158</v>
      </c>
    </row>
    <row r="164" spans="1:14">
      <c r="A164">
        <v>5185</v>
      </c>
      <c r="B164" t="s">
        <v>600</v>
      </c>
      <c r="C164" t="s">
        <v>601</v>
      </c>
      <c r="D164" t="s">
        <v>602</v>
      </c>
      <c r="E164" t="s">
        <v>580</v>
      </c>
      <c r="F164" t="s">
        <v>540</v>
      </c>
      <c r="G164" t="s">
        <v>27</v>
      </c>
      <c r="H164">
        <v>13</v>
      </c>
      <c r="I164">
        <v>35613700</v>
      </c>
      <c r="J164">
        <v>17863626</v>
      </c>
      <c r="K164">
        <v>1460550</v>
      </c>
      <c r="L164" s="1">
        <f>K164/J164</f>
        <v>0.0817611161362</v>
      </c>
      <c r="M164" t="s">
        <v>20</v>
      </c>
      <c r="N164" t="s">
        <v>116</v>
      </c>
    </row>
    <row r="165" spans="1:14">
      <c r="A165">
        <v>5229</v>
      </c>
      <c r="B165" t="s">
        <v>603</v>
      </c>
      <c r="C165" t="s">
        <v>604</v>
      </c>
      <c r="D165" t="s">
        <v>32</v>
      </c>
      <c r="E165" t="s">
        <v>580</v>
      </c>
      <c r="F165" t="s">
        <v>227</v>
      </c>
      <c r="G165" t="s">
        <v>27</v>
      </c>
      <c r="H165">
        <v>168.041666667</v>
      </c>
      <c r="I165">
        <v>116795344</v>
      </c>
      <c r="J165">
        <v>6602500</v>
      </c>
      <c r="K165">
        <v>1159980</v>
      </c>
      <c r="L165" s="1">
        <f>K165/J165</f>
        <v>0.175687996971</v>
      </c>
      <c r="M165" t="s">
        <v>20</v>
      </c>
      <c r="N165" t="s">
        <v>36</v>
      </c>
    </row>
    <row r="166" spans="1:14">
      <c r="A166">
        <v>5252</v>
      </c>
      <c r="B166" t="s">
        <v>605</v>
      </c>
      <c r="C166" t="s">
        <v>606</v>
      </c>
      <c r="D166" t="s">
        <v>452</v>
      </c>
      <c r="E166" t="s">
        <v>580</v>
      </c>
      <c r="F166" t="s">
        <v>199</v>
      </c>
      <c r="G166" t="s">
        <v>317</v>
      </c>
      <c r="H166">
        <v>14</v>
      </c>
      <c r="I166">
        <v>712000</v>
      </c>
      <c r="J166">
        <v>868800</v>
      </c>
      <c r="K166">
        <v>0</v>
      </c>
      <c r="L166" s="1">
        <f>K166/J166</f>
        <v>0</v>
      </c>
      <c r="M166" t="s">
        <v>20</v>
      </c>
      <c r="N166" t="s">
        <v>116</v>
      </c>
    </row>
    <row r="167" spans="1:14">
      <c r="A167">
        <v>5235</v>
      </c>
      <c r="B167" t="s">
        <v>607</v>
      </c>
      <c r="C167" t="s">
        <v>608</v>
      </c>
      <c r="D167" t="s">
        <v>609</v>
      </c>
      <c r="E167" t="s">
        <v>157</v>
      </c>
      <c r="F167" t="s">
        <v>223</v>
      </c>
      <c r="G167" t="s">
        <v>27</v>
      </c>
      <c r="H167">
        <v>3</v>
      </c>
      <c r="I167">
        <v>3400000</v>
      </c>
      <c r="J167">
        <v>2269500</v>
      </c>
      <c r="K167">
        <v>775557</v>
      </c>
      <c r="L167" s="1">
        <f>K167/J167</f>
        <v>0.341730337079</v>
      </c>
      <c r="M167" t="s">
        <v>20</v>
      </c>
      <c r="N167" t="s">
        <v>304</v>
      </c>
    </row>
    <row r="168" spans="1:14">
      <c r="A168">
        <v>5262</v>
      </c>
      <c r="B168" t="s">
        <v>610</v>
      </c>
      <c r="C168" t="s">
        <v>611</v>
      </c>
      <c r="D168" t="s">
        <v>612</v>
      </c>
      <c r="E168" t="s">
        <v>223</v>
      </c>
      <c r="F168" t="s">
        <v>540</v>
      </c>
      <c r="G168" t="s">
        <v>19</v>
      </c>
      <c r="H168">
        <v>8</v>
      </c>
      <c r="I168">
        <v>1490000</v>
      </c>
      <c r="J168">
        <v>911000</v>
      </c>
      <c r="K168">
        <v>914620</v>
      </c>
      <c r="L168" s="1">
        <f>K168/J168</f>
        <v>1.00397365532</v>
      </c>
      <c r="M168" t="s">
        <v>613</v>
      </c>
      <c r="N168" t="s">
        <v>98</v>
      </c>
    </row>
    <row r="169" spans="1:14">
      <c r="A169">
        <v>5223</v>
      </c>
      <c r="B169" t="s">
        <v>614</v>
      </c>
      <c r="C169" t="s">
        <v>615</v>
      </c>
      <c r="D169" t="s">
        <v>144</v>
      </c>
      <c r="E169" t="s">
        <v>223</v>
      </c>
      <c r="F169" t="s">
        <v>587</v>
      </c>
      <c r="G169" t="s">
        <v>74</v>
      </c>
      <c r="H169">
        <v>3</v>
      </c>
      <c r="I169">
        <v>3114400</v>
      </c>
      <c r="J169">
        <v>108000</v>
      </c>
      <c r="K169">
        <v>372500</v>
      </c>
      <c r="L169" s="1">
        <f>K169/J169</f>
        <v>3.44907407407</v>
      </c>
      <c r="M169" t="s">
        <v>616</v>
      </c>
      <c r="N169" t="s">
        <v>158</v>
      </c>
    </row>
    <row r="170" spans="1:14">
      <c r="A170">
        <v>5170</v>
      </c>
      <c r="B170" t="s">
        <v>617</v>
      </c>
      <c r="C170" t="s">
        <v>618</v>
      </c>
      <c r="D170" t="s">
        <v>46</v>
      </c>
      <c r="E170" t="s">
        <v>223</v>
      </c>
      <c r="F170" t="s">
        <v>199</v>
      </c>
      <c r="G170" t="s">
        <v>317</v>
      </c>
      <c r="H170">
        <v>9</v>
      </c>
      <c r="I170">
        <v>32260000</v>
      </c>
      <c r="J170">
        <v>15987752</v>
      </c>
      <c r="K170">
        <v>0</v>
      </c>
      <c r="L170" s="1">
        <f>K170/J170</f>
        <v>0</v>
      </c>
      <c r="M170" t="s">
        <v>20</v>
      </c>
      <c r="N170" t="s">
        <v>116</v>
      </c>
    </row>
    <row r="171" spans="1:14">
      <c r="A171">
        <v>5269</v>
      </c>
      <c r="B171" t="s">
        <v>619</v>
      </c>
      <c r="C171" t="s">
        <v>620</v>
      </c>
      <c r="D171" t="s">
        <v>422</v>
      </c>
      <c r="E171" t="s">
        <v>357</v>
      </c>
      <c r="F171" t="s">
        <v>540</v>
      </c>
      <c r="G171" t="s">
        <v>27</v>
      </c>
      <c r="H171">
        <v>6</v>
      </c>
      <c r="I171">
        <v>250000</v>
      </c>
      <c r="J171">
        <v>105500</v>
      </c>
      <c r="K171">
        <v>25200</v>
      </c>
      <c r="L171" s="1">
        <f>K171/J171</f>
        <v>0.238862559242</v>
      </c>
      <c r="M171" t="s">
        <v>20</v>
      </c>
      <c r="N171" t="s">
        <v>581</v>
      </c>
    </row>
    <row r="172" spans="1:14">
      <c r="A172">
        <v>5234</v>
      </c>
      <c r="B172" t="s">
        <v>621</v>
      </c>
      <c r="C172" t="s">
        <v>622</v>
      </c>
      <c r="D172" t="s">
        <v>623</v>
      </c>
      <c r="E172" t="s">
        <v>624</v>
      </c>
      <c r="F172" t="s">
        <v>625</v>
      </c>
      <c r="G172" t="s">
        <v>27</v>
      </c>
      <c r="H172">
        <v>166.041666667</v>
      </c>
      <c r="I172">
        <v>29864000</v>
      </c>
      <c r="J172">
        <v>11011040</v>
      </c>
      <c r="K172">
        <v>159600</v>
      </c>
      <c r="L172" s="1">
        <f>K172/J172</f>
        <v>0.014494543658</v>
      </c>
      <c r="M172" t="s">
        <v>20</v>
      </c>
      <c r="N172" t="s">
        <v>43</v>
      </c>
    </row>
    <row r="173" spans="1:14">
      <c r="A173">
        <v>5155</v>
      </c>
      <c r="B173" t="s">
        <v>626</v>
      </c>
      <c r="C173" t="s">
        <v>627</v>
      </c>
      <c r="D173" t="s">
        <v>628</v>
      </c>
      <c r="E173" t="s">
        <v>308</v>
      </c>
      <c r="F173" t="s">
        <v>438</v>
      </c>
      <c r="G173" t="s">
        <v>317</v>
      </c>
      <c r="H173">
        <v>5</v>
      </c>
      <c r="I173">
        <v>9064341</v>
      </c>
      <c r="J173">
        <v>3950000</v>
      </c>
      <c r="K173">
        <v>0</v>
      </c>
      <c r="L173" s="1">
        <f>K173/J173</f>
        <v>0</v>
      </c>
      <c r="M173" t="s">
        <v>20</v>
      </c>
      <c r="N173" t="s">
        <v>98</v>
      </c>
    </row>
    <row r="174" spans="1:14">
      <c r="A174">
        <v>5162</v>
      </c>
      <c r="B174" t="s">
        <v>629</v>
      </c>
      <c r="C174" t="s">
        <v>630</v>
      </c>
      <c r="D174" t="s">
        <v>628</v>
      </c>
      <c r="E174" t="s">
        <v>308</v>
      </c>
      <c r="F174" t="s">
        <v>429</v>
      </c>
      <c r="G174" t="s">
        <v>27</v>
      </c>
      <c r="H174">
        <v>7</v>
      </c>
      <c r="I174">
        <v>22050000</v>
      </c>
      <c r="J174">
        <v>4845000</v>
      </c>
      <c r="K174">
        <v>252000</v>
      </c>
      <c r="L174" s="1">
        <f>K174/J174</f>
        <v>0.0520123839009</v>
      </c>
      <c r="M174" t="s">
        <v>20</v>
      </c>
      <c r="N174" t="s">
        <v>98</v>
      </c>
    </row>
    <row r="175" spans="1:14">
      <c r="A175">
        <v>5274</v>
      </c>
      <c r="B175" t="s">
        <v>631</v>
      </c>
      <c r="C175" t="s">
        <v>632</v>
      </c>
      <c r="D175" t="s">
        <v>633</v>
      </c>
      <c r="E175" t="s">
        <v>308</v>
      </c>
      <c r="F175" t="s">
        <v>634</v>
      </c>
      <c r="G175" t="s">
        <v>27</v>
      </c>
      <c r="H175">
        <v>13</v>
      </c>
      <c r="I175">
        <v>2880000</v>
      </c>
      <c r="J175">
        <v>1622360</v>
      </c>
      <c r="K175">
        <v>948870</v>
      </c>
      <c r="L175" s="1">
        <f>K175/J175</f>
        <v>0.584870189107</v>
      </c>
      <c r="M175" t="s">
        <v>20</v>
      </c>
      <c r="N175" t="s">
        <v>158</v>
      </c>
    </row>
    <row r="176" spans="1:14">
      <c r="A176">
        <v>5276</v>
      </c>
      <c r="B176" t="s">
        <v>635</v>
      </c>
      <c r="C176" t="s">
        <v>636</v>
      </c>
      <c r="D176" t="s">
        <v>144</v>
      </c>
      <c r="E176" t="s">
        <v>531</v>
      </c>
      <c r="F176" t="s">
        <v>637</v>
      </c>
      <c r="G176" t="s">
        <v>74</v>
      </c>
      <c r="H176">
        <v>21</v>
      </c>
      <c r="I176">
        <v>559000</v>
      </c>
      <c r="J176">
        <v>103750</v>
      </c>
      <c r="K176">
        <v>53600</v>
      </c>
      <c r="L176" s="1">
        <f>K176/J176</f>
        <v>0.516626506024</v>
      </c>
      <c r="M176" t="s">
        <v>20</v>
      </c>
      <c r="N176" t="s">
        <v>98</v>
      </c>
    </row>
    <row r="177" spans="1:14">
      <c r="A177">
        <v>5282</v>
      </c>
      <c r="B177" t="s">
        <v>638</v>
      </c>
      <c r="C177" t="s">
        <v>639</v>
      </c>
      <c r="D177" t="s">
        <v>144</v>
      </c>
      <c r="E177" t="s">
        <v>531</v>
      </c>
      <c r="F177" t="s">
        <v>637</v>
      </c>
      <c r="G177" t="s">
        <v>74</v>
      </c>
      <c r="H177">
        <v>21</v>
      </c>
      <c r="I177">
        <v>410000</v>
      </c>
      <c r="J177">
        <v>91000</v>
      </c>
      <c r="K177">
        <v>62000</v>
      </c>
      <c r="L177" s="1">
        <f>K177/J177</f>
        <v>0.681318681319</v>
      </c>
      <c r="M177" t="s">
        <v>20</v>
      </c>
      <c r="N177" t="s">
        <v>98</v>
      </c>
    </row>
    <row r="178" spans="1:14">
      <c r="A178">
        <v>5222</v>
      </c>
      <c r="B178" t="s">
        <v>640</v>
      </c>
      <c r="C178" t="s">
        <v>641</v>
      </c>
      <c r="D178" t="s">
        <v>642</v>
      </c>
      <c r="E178" t="s">
        <v>531</v>
      </c>
      <c r="F178" t="s">
        <v>353</v>
      </c>
      <c r="G178" t="s">
        <v>27</v>
      </c>
      <c r="H178">
        <v>23</v>
      </c>
      <c r="I178">
        <v>16068000</v>
      </c>
      <c r="J178">
        <v>6332544</v>
      </c>
      <c r="K178">
        <v>881929</v>
      </c>
      <c r="L178" s="1">
        <f>K178/J178</f>
        <v>0.139269304722</v>
      </c>
      <c r="M178" t="s">
        <v>20</v>
      </c>
      <c r="N178" t="s">
        <v>116</v>
      </c>
    </row>
    <row r="179" spans="1:14">
      <c r="A179">
        <v>5226</v>
      </c>
      <c r="B179" t="s">
        <v>643</v>
      </c>
      <c r="C179" t="s">
        <v>644</v>
      </c>
      <c r="D179" t="s">
        <v>307</v>
      </c>
      <c r="E179" t="s">
        <v>531</v>
      </c>
      <c r="F179" t="s">
        <v>227</v>
      </c>
      <c r="G179" t="s">
        <v>27</v>
      </c>
      <c r="H179">
        <v>148.041666667</v>
      </c>
      <c r="I179">
        <v>399976500</v>
      </c>
      <c r="J179">
        <v>216567280</v>
      </c>
      <c r="K179">
        <v>12891962</v>
      </c>
      <c r="L179" s="1">
        <f>K179/J179</f>
        <v>0.0595286693355</v>
      </c>
      <c r="M179" t="s">
        <v>20</v>
      </c>
      <c r="N179" t="s">
        <v>116</v>
      </c>
    </row>
    <row r="180" spans="1:14">
      <c r="A180">
        <v>5288</v>
      </c>
      <c r="B180" t="s">
        <v>645</v>
      </c>
      <c r="C180" t="s">
        <v>646</v>
      </c>
      <c r="D180" t="s">
        <v>464</v>
      </c>
      <c r="E180" t="s">
        <v>531</v>
      </c>
      <c r="F180" t="s">
        <v>647</v>
      </c>
      <c r="G180" t="s">
        <v>90</v>
      </c>
      <c r="H180">
        <v>17</v>
      </c>
      <c r="I180">
        <v>15000000</v>
      </c>
      <c r="J180">
        <v>7526600</v>
      </c>
      <c r="K180">
        <v>0</v>
      </c>
      <c r="L180" s="1">
        <f>K180/J180</f>
        <v>0</v>
      </c>
      <c r="M180" t="s">
        <v>20</v>
      </c>
      <c r="N180" t="s">
        <v>158</v>
      </c>
    </row>
    <row r="181" spans="1:14">
      <c r="A181">
        <v>5256</v>
      </c>
      <c r="B181" t="s">
        <v>648</v>
      </c>
      <c r="C181" t="s">
        <v>649</v>
      </c>
      <c r="D181" t="s">
        <v>46</v>
      </c>
      <c r="E181" t="s">
        <v>599</v>
      </c>
      <c r="F181" t="s">
        <v>650</v>
      </c>
      <c r="G181" t="s">
        <v>317</v>
      </c>
      <c r="H181">
        <v>188.041666667</v>
      </c>
      <c r="I181">
        <v>6361400</v>
      </c>
      <c r="J181">
        <v>3348748</v>
      </c>
      <c r="K181">
        <v>0</v>
      </c>
      <c r="L181" s="1">
        <f>K181/J181</f>
        <v>0</v>
      </c>
      <c r="M181" t="s">
        <v>20</v>
      </c>
      <c r="N181" t="s">
        <v>127</v>
      </c>
    </row>
    <row r="182" spans="1:14">
      <c r="A182">
        <v>5293</v>
      </c>
      <c r="B182" t="s">
        <v>651</v>
      </c>
      <c r="C182" t="s">
        <v>652</v>
      </c>
      <c r="D182" t="s">
        <v>464</v>
      </c>
      <c r="E182" t="s">
        <v>599</v>
      </c>
      <c r="F182" t="s">
        <v>653</v>
      </c>
      <c r="G182" t="s">
        <v>27</v>
      </c>
      <c r="H182">
        <v>25</v>
      </c>
      <c r="I182">
        <v>12000000</v>
      </c>
      <c r="J182">
        <v>2652000</v>
      </c>
      <c r="K182">
        <v>814000</v>
      </c>
      <c r="L182" s="1">
        <f>K182/J182</f>
        <v>0.306938159879</v>
      </c>
      <c r="M182" t="s">
        <v>20</v>
      </c>
      <c r="N182" t="s">
        <v>116</v>
      </c>
    </row>
    <row r="183" spans="1:14">
      <c r="A183">
        <v>5099</v>
      </c>
      <c r="B183" t="s">
        <v>654</v>
      </c>
      <c r="C183" t="s">
        <v>655</v>
      </c>
      <c r="D183" t="s">
        <v>656</v>
      </c>
      <c r="E183" t="s">
        <v>599</v>
      </c>
      <c r="F183" t="s">
        <v>429</v>
      </c>
      <c r="G183" t="s">
        <v>74</v>
      </c>
      <c r="H183">
        <v>1</v>
      </c>
      <c r="I183">
        <v>15000000</v>
      </c>
      <c r="J183">
        <v>8073621</v>
      </c>
      <c r="K183">
        <v>8073621</v>
      </c>
      <c r="L183" s="1">
        <f>K183/J183</f>
        <v>1</v>
      </c>
      <c r="M183" t="s">
        <v>146</v>
      </c>
      <c r="N183" t="s">
        <v>390</v>
      </c>
    </row>
    <row r="184" spans="1:14">
      <c r="A184">
        <v>5294</v>
      </c>
      <c r="B184" t="s">
        <v>657</v>
      </c>
      <c r="C184" t="s">
        <v>658</v>
      </c>
      <c r="D184" t="s">
        <v>659</v>
      </c>
      <c r="E184" t="s">
        <v>599</v>
      </c>
      <c r="F184" t="s">
        <v>660</v>
      </c>
      <c r="G184" t="s">
        <v>74</v>
      </c>
      <c r="H184">
        <v>6</v>
      </c>
      <c r="I184">
        <v>11277900</v>
      </c>
      <c r="J184">
        <v>3598500</v>
      </c>
      <c r="K184">
        <v>3610462.5</v>
      </c>
      <c r="L184" s="1">
        <f>K184/J184</f>
        <v>1.00332430179</v>
      </c>
      <c r="M184" t="s">
        <v>20</v>
      </c>
      <c r="N184" t="s">
        <v>390</v>
      </c>
    </row>
    <row r="185" spans="1:14">
      <c r="A185">
        <v>5098</v>
      </c>
      <c r="B185" t="s">
        <v>661</v>
      </c>
      <c r="C185" t="s">
        <v>662</v>
      </c>
      <c r="D185" t="s">
        <v>663</v>
      </c>
      <c r="E185" t="s">
        <v>599</v>
      </c>
      <c r="F185" t="s">
        <v>353</v>
      </c>
      <c r="G185" t="s">
        <v>27</v>
      </c>
      <c r="H185">
        <v>21</v>
      </c>
      <c r="I185">
        <v>3230000</v>
      </c>
      <c r="J185">
        <v>1989200</v>
      </c>
      <c r="K185">
        <v>1505865</v>
      </c>
      <c r="L185" s="1">
        <f>K185/J185</f>
        <v>0.757020410215</v>
      </c>
      <c r="M185" t="s">
        <v>664</v>
      </c>
      <c r="N185" t="s">
        <v>158</v>
      </c>
    </row>
    <row r="186" spans="1:14">
      <c r="A186">
        <v>5291</v>
      </c>
      <c r="B186" t="s">
        <v>665</v>
      </c>
      <c r="C186" t="s">
        <v>666</v>
      </c>
      <c r="D186" t="s">
        <v>164</v>
      </c>
      <c r="E186" t="s">
        <v>429</v>
      </c>
      <c r="F186" t="s">
        <v>660</v>
      </c>
      <c r="G186" t="s">
        <v>27</v>
      </c>
      <c r="H186">
        <v>5</v>
      </c>
      <c r="I186">
        <v>4598000</v>
      </c>
      <c r="J186">
        <v>2985400</v>
      </c>
      <c r="K186">
        <v>794050</v>
      </c>
      <c r="L186" s="1">
        <f>K186/J186</f>
        <v>0.265977758424</v>
      </c>
      <c r="M186" t="s">
        <v>20</v>
      </c>
      <c r="N186" t="s">
        <v>98</v>
      </c>
    </row>
    <row r="187" spans="1:14">
      <c r="A187">
        <v>5217</v>
      </c>
      <c r="B187" t="s">
        <v>667</v>
      </c>
      <c r="C187" t="s">
        <v>668</v>
      </c>
      <c r="D187" t="s">
        <v>464</v>
      </c>
      <c r="E187" t="s">
        <v>364</v>
      </c>
      <c r="F187" t="s">
        <v>669</v>
      </c>
      <c r="G187" t="s">
        <v>317</v>
      </c>
      <c r="H187">
        <v>114</v>
      </c>
      <c r="I187">
        <v>59725666.9</v>
      </c>
      <c r="J187">
        <v>13170990.1888</v>
      </c>
      <c r="K187">
        <v>0</v>
      </c>
      <c r="L187" s="1">
        <f>K187/J187</f>
        <v>0</v>
      </c>
      <c r="M187" t="s">
        <v>20</v>
      </c>
      <c r="N187" t="s">
        <v>43</v>
      </c>
    </row>
    <row r="188" spans="1:14">
      <c r="A188">
        <v>5300</v>
      </c>
      <c r="B188" t="s">
        <v>670</v>
      </c>
      <c r="C188" t="s">
        <v>671</v>
      </c>
      <c r="D188" t="s">
        <v>672</v>
      </c>
      <c r="E188" t="s">
        <v>364</v>
      </c>
      <c r="F188" t="s">
        <v>673</v>
      </c>
      <c r="G188" t="s">
        <v>27</v>
      </c>
      <c r="H188">
        <v>8</v>
      </c>
      <c r="I188">
        <v>10000000</v>
      </c>
      <c r="J188">
        <v>1972000</v>
      </c>
      <c r="K188">
        <v>525325</v>
      </c>
      <c r="L188" s="1">
        <f>K188/J188</f>
        <v>0.26639198783</v>
      </c>
      <c r="M188" t="s">
        <v>20</v>
      </c>
      <c r="N188" t="s">
        <v>43</v>
      </c>
    </row>
    <row r="189" spans="1:14">
      <c r="A189">
        <v>5182</v>
      </c>
      <c r="B189" t="s">
        <v>674</v>
      </c>
      <c r="C189" t="s">
        <v>675</v>
      </c>
      <c r="D189" t="s">
        <v>676</v>
      </c>
      <c r="E189" t="s">
        <v>660</v>
      </c>
      <c r="F189" t="s">
        <v>361</v>
      </c>
      <c r="G189" t="s">
        <v>27</v>
      </c>
      <c r="H189">
        <v>141.041666667</v>
      </c>
      <c r="I189">
        <v>10074750</v>
      </c>
      <c r="J189">
        <v>4346628</v>
      </c>
      <c r="K189">
        <v>277200</v>
      </c>
      <c r="L189" s="1">
        <f>K189/J189</f>
        <v>0.0637735734459</v>
      </c>
      <c r="M189" t="s">
        <v>20</v>
      </c>
      <c r="N189" t="s">
        <v>98</v>
      </c>
    </row>
    <row r="190" spans="1:14">
      <c r="A190">
        <v>5296</v>
      </c>
      <c r="B190" t="s">
        <v>677</v>
      </c>
      <c r="C190" t="s">
        <v>678</v>
      </c>
      <c r="D190" t="s">
        <v>679</v>
      </c>
      <c r="E190" t="s">
        <v>660</v>
      </c>
      <c r="F190" t="s">
        <v>73</v>
      </c>
      <c r="G190" t="s">
        <v>27</v>
      </c>
      <c r="H190">
        <v>5</v>
      </c>
      <c r="I190">
        <v>3146000</v>
      </c>
      <c r="J190">
        <v>1439000</v>
      </c>
      <c r="K190">
        <v>42000</v>
      </c>
      <c r="L190" s="1">
        <f>K190/J190</f>
        <v>0.0291869353718</v>
      </c>
      <c r="M190" t="s">
        <v>20</v>
      </c>
      <c r="N190" t="s">
        <v>98</v>
      </c>
    </row>
    <row r="191" spans="1:14">
      <c r="A191">
        <v>5303</v>
      </c>
      <c r="B191" t="s">
        <v>680</v>
      </c>
      <c r="C191" t="s">
        <v>681</v>
      </c>
      <c r="D191" t="s">
        <v>338</v>
      </c>
      <c r="E191" t="s">
        <v>673</v>
      </c>
      <c r="F191" t="s">
        <v>647</v>
      </c>
      <c r="G191" t="s">
        <v>27</v>
      </c>
      <c r="H191">
        <v>2</v>
      </c>
      <c r="I191">
        <v>29819110</v>
      </c>
      <c r="J191">
        <v>408000</v>
      </c>
      <c r="K191">
        <v>260950</v>
      </c>
      <c r="L191" s="1">
        <f>K191/J191</f>
        <v>0.639583333333</v>
      </c>
      <c r="M191" t="s">
        <v>81</v>
      </c>
      <c r="N191" t="s">
        <v>682</v>
      </c>
    </row>
    <row r="192" spans="1:14">
      <c r="A192">
        <v>5227</v>
      </c>
      <c r="B192" t="s">
        <v>683</v>
      </c>
      <c r="C192" t="s">
        <v>684</v>
      </c>
      <c r="D192" t="s">
        <v>685</v>
      </c>
      <c r="E192" t="s">
        <v>637</v>
      </c>
      <c r="F192" t="s">
        <v>332</v>
      </c>
      <c r="G192" t="s">
        <v>27</v>
      </c>
      <c r="H192">
        <v>8</v>
      </c>
      <c r="I192">
        <v>56036000</v>
      </c>
      <c r="J192">
        <v>26899970</v>
      </c>
      <c r="K192">
        <v>132250</v>
      </c>
      <c r="L192" s="1">
        <f>K192/J192</f>
        <v>0.00491636236026</v>
      </c>
      <c r="M192" t="s">
        <v>686</v>
      </c>
      <c r="N192" t="s">
        <v>158</v>
      </c>
    </row>
    <row r="193" spans="1:14">
      <c r="A193">
        <v>5289</v>
      </c>
      <c r="B193" t="s">
        <v>687</v>
      </c>
      <c r="C193" t="s">
        <v>688</v>
      </c>
      <c r="D193" t="s">
        <v>689</v>
      </c>
      <c r="E193" t="s">
        <v>637</v>
      </c>
      <c r="F193" t="s">
        <v>690</v>
      </c>
      <c r="G193" t="s">
        <v>27</v>
      </c>
      <c r="H193">
        <v>3</v>
      </c>
      <c r="I193">
        <v>5502650</v>
      </c>
      <c r="J193">
        <v>3734700</v>
      </c>
      <c r="K193">
        <v>1077350</v>
      </c>
      <c r="L193" s="1">
        <f>K193/J193</f>
        <v>0.288470292125</v>
      </c>
      <c r="M193" t="s">
        <v>20</v>
      </c>
      <c r="N193" t="s">
        <v>158</v>
      </c>
    </row>
    <row r="194" spans="1:14">
      <c r="A194">
        <v>5304</v>
      </c>
      <c r="B194" t="s">
        <v>691</v>
      </c>
      <c r="C194" t="s">
        <v>692</v>
      </c>
      <c r="D194" t="s">
        <v>32</v>
      </c>
      <c r="E194" t="s">
        <v>561</v>
      </c>
      <c r="F194" t="s">
        <v>653</v>
      </c>
      <c r="G194" t="s">
        <v>74</v>
      </c>
      <c r="H194">
        <v>5</v>
      </c>
      <c r="I194">
        <v>1048500</v>
      </c>
      <c r="J194">
        <v>1048500</v>
      </c>
      <c r="K194">
        <v>1048500</v>
      </c>
      <c r="L194" s="1">
        <f>K194/J194</f>
        <v>1</v>
      </c>
      <c r="M194" t="s">
        <v>20</v>
      </c>
      <c r="N194" t="s">
        <v>390</v>
      </c>
    </row>
    <row r="195" spans="1:14">
      <c r="A195">
        <v>5251</v>
      </c>
      <c r="B195" t="s">
        <v>693</v>
      </c>
      <c r="C195" t="s">
        <v>694</v>
      </c>
      <c r="D195" t="s">
        <v>292</v>
      </c>
      <c r="E195" t="s">
        <v>353</v>
      </c>
      <c r="F195" t="s">
        <v>361</v>
      </c>
      <c r="G195" t="s">
        <v>27</v>
      </c>
      <c r="H195">
        <v>126.041666667</v>
      </c>
      <c r="I195">
        <v>386757200</v>
      </c>
      <c r="J195">
        <v>139644260</v>
      </c>
      <c r="K195">
        <v>9986427</v>
      </c>
      <c r="L195" s="1">
        <f>K195/J195</f>
        <v>0.0715133368174</v>
      </c>
      <c r="M195" t="s">
        <v>20</v>
      </c>
      <c r="N195" t="s">
        <v>127</v>
      </c>
    </row>
    <row r="196" spans="1:14">
      <c r="A196">
        <v>5318</v>
      </c>
      <c r="B196" t="s">
        <v>695</v>
      </c>
      <c r="C196" t="s">
        <v>696</v>
      </c>
      <c r="D196" t="s">
        <v>144</v>
      </c>
      <c r="E196" t="s">
        <v>332</v>
      </c>
      <c r="F196" t="s">
        <v>697</v>
      </c>
      <c r="G196" t="s">
        <v>317</v>
      </c>
      <c r="H196">
        <v>89</v>
      </c>
      <c r="I196">
        <v>4375000</v>
      </c>
      <c r="J196">
        <v>127500</v>
      </c>
      <c r="K196">
        <v>0</v>
      </c>
      <c r="L196" s="1">
        <f>K196/J196</f>
        <v>0</v>
      </c>
      <c r="M196" t="s">
        <v>20</v>
      </c>
      <c r="N196" t="s">
        <v>98</v>
      </c>
    </row>
    <row r="197" spans="1:14">
      <c r="A197">
        <v>5312</v>
      </c>
      <c r="B197" t="s">
        <v>698</v>
      </c>
      <c r="C197" t="s">
        <v>699</v>
      </c>
      <c r="D197" t="s">
        <v>464</v>
      </c>
      <c r="E197" t="s">
        <v>700</v>
      </c>
      <c r="F197" t="s">
        <v>697</v>
      </c>
      <c r="G197" t="s">
        <v>317</v>
      </c>
      <c r="H197">
        <v>75</v>
      </c>
      <c r="I197">
        <v>131473150</v>
      </c>
      <c r="J197">
        <v>36144592</v>
      </c>
      <c r="K197">
        <v>0</v>
      </c>
      <c r="L197" s="1">
        <f>K197/J197</f>
        <v>0</v>
      </c>
      <c r="M197" t="s">
        <v>701</v>
      </c>
      <c r="N197" t="s">
        <v>158</v>
      </c>
    </row>
    <row r="198" spans="1:14">
      <c r="A198">
        <v>5255</v>
      </c>
      <c r="B198" t="s">
        <v>702</v>
      </c>
      <c r="C198" t="s">
        <v>703</v>
      </c>
      <c r="D198" t="s">
        <v>144</v>
      </c>
      <c r="E198" t="s">
        <v>700</v>
      </c>
      <c r="F198" t="s">
        <v>697</v>
      </c>
      <c r="G198" t="s">
        <v>317</v>
      </c>
      <c r="H198">
        <v>75</v>
      </c>
      <c r="I198">
        <v>24660000</v>
      </c>
      <c r="J198">
        <v>828754</v>
      </c>
      <c r="K198">
        <v>0</v>
      </c>
      <c r="L198" s="1">
        <f>K198/J198</f>
        <v>0</v>
      </c>
      <c r="M198" t="s">
        <v>20</v>
      </c>
      <c r="N198" t="s">
        <v>98</v>
      </c>
    </row>
    <row r="199" spans="1:14">
      <c r="A199">
        <v>5329</v>
      </c>
      <c r="B199" t="s">
        <v>704</v>
      </c>
      <c r="C199" t="s">
        <v>705</v>
      </c>
      <c r="D199" t="s">
        <v>706</v>
      </c>
      <c r="E199" t="s">
        <v>707</v>
      </c>
      <c r="F199" t="s">
        <v>708</v>
      </c>
      <c r="G199" t="s">
        <v>27</v>
      </c>
      <c r="H199">
        <v>119.041666667</v>
      </c>
      <c r="I199">
        <v>25921000</v>
      </c>
      <c r="J199">
        <v>14623500</v>
      </c>
      <c r="K199">
        <v>14183500</v>
      </c>
      <c r="L199" s="1">
        <f>K199/J199</f>
        <v>0.969911443909</v>
      </c>
      <c r="M199" t="s">
        <v>35</v>
      </c>
      <c r="N199" t="s">
        <v>36</v>
      </c>
    </row>
    <row r="200" spans="1:14">
      <c r="A200">
        <v>5319</v>
      </c>
      <c r="B200" t="s">
        <v>709</v>
      </c>
      <c r="C200" t="s">
        <v>710</v>
      </c>
      <c r="D200" t="s">
        <v>711</v>
      </c>
      <c r="E200" t="s">
        <v>707</v>
      </c>
      <c r="F200" t="s">
        <v>712</v>
      </c>
      <c r="G200" t="s">
        <v>27</v>
      </c>
      <c r="H200">
        <v>89</v>
      </c>
      <c r="I200">
        <v>53683152</v>
      </c>
      <c r="J200">
        <v>9216000</v>
      </c>
      <c r="K200">
        <v>5528922</v>
      </c>
      <c r="L200" s="1">
        <f>K200/J200</f>
        <v>0.599926432292</v>
      </c>
      <c r="M200" t="s">
        <v>20</v>
      </c>
      <c r="N200" t="s">
        <v>36</v>
      </c>
    </row>
    <row r="201" spans="1:14">
      <c r="A201">
        <v>5316</v>
      </c>
      <c r="B201" t="s">
        <v>713</v>
      </c>
      <c r="C201" t="s">
        <v>714</v>
      </c>
      <c r="D201" t="s">
        <v>46</v>
      </c>
      <c r="E201" t="s">
        <v>707</v>
      </c>
      <c r="F201" t="s">
        <v>625</v>
      </c>
      <c r="G201" t="s">
        <v>27</v>
      </c>
      <c r="H201">
        <v>110.041666667</v>
      </c>
      <c r="I201">
        <v>96780000</v>
      </c>
      <c r="J201">
        <v>32769120</v>
      </c>
      <c r="K201">
        <v>7299845</v>
      </c>
      <c r="L201" s="1">
        <f>K201/J201</f>
        <v>0.222765976016</v>
      </c>
      <c r="M201" t="s">
        <v>20</v>
      </c>
      <c r="N201" t="s">
        <v>127</v>
      </c>
    </row>
    <row r="202" spans="1:14">
      <c r="A202">
        <v>5337</v>
      </c>
      <c r="B202" t="s">
        <v>715</v>
      </c>
      <c r="C202" t="s">
        <v>716</v>
      </c>
      <c r="D202" t="s">
        <v>164</v>
      </c>
      <c r="E202" t="s">
        <v>707</v>
      </c>
      <c r="F202" t="s">
        <v>625</v>
      </c>
      <c r="G202" t="s">
        <v>27</v>
      </c>
      <c r="H202">
        <v>110.041666667</v>
      </c>
      <c r="I202">
        <v>4047000</v>
      </c>
      <c r="J202">
        <v>1940584</v>
      </c>
      <c r="K202">
        <v>46050</v>
      </c>
      <c r="L202" s="1">
        <f>K202/J202</f>
        <v>0.0237299699472</v>
      </c>
      <c r="M202" t="s">
        <v>20</v>
      </c>
      <c r="N202" t="s">
        <v>158</v>
      </c>
    </row>
    <row r="203" spans="1:14">
      <c r="A203">
        <v>5334</v>
      </c>
      <c r="B203" t="s">
        <v>717</v>
      </c>
      <c r="C203" t="s">
        <v>718</v>
      </c>
      <c r="D203" t="s">
        <v>719</v>
      </c>
      <c r="E203" t="s">
        <v>720</v>
      </c>
      <c r="F203" t="s">
        <v>697</v>
      </c>
      <c r="G203" t="s">
        <v>317</v>
      </c>
      <c r="H203">
        <v>66</v>
      </c>
      <c r="I203">
        <v>620000</v>
      </c>
      <c r="J203">
        <v>127500</v>
      </c>
      <c r="K203">
        <v>0</v>
      </c>
      <c r="L203" s="1">
        <f>K203/J203</f>
        <v>0</v>
      </c>
      <c r="M203" t="s">
        <v>20</v>
      </c>
      <c r="N203" t="s">
        <v>98</v>
      </c>
    </row>
    <row r="204" spans="1:14">
      <c r="A204">
        <v>5359</v>
      </c>
      <c r="B204" t="s">
        <v>721</v>
      </c>
      <c r="C204" t="s">
        <v>722</v>
      </c>
      <c r="D204" t="s">
        <v>96</v>
      </c>
      <c r="E204" t="s">
        <v>723</v>
      </c>
      <c r="F204" t="s">
        <v>724</v>
      </c>
      <c r="G204" t="s">
        <v>27</v>
      </c>
      <c r="H204">
        <v>104.041666667</v>
      </c>
      <c r="I204">
        <v>1520000</v>
      </c>
      <c r="J204">
        <v>951000</v>
      </c>
      <c r="K204">
        <v>138150</v>
      </c>
      <c r="L204" s="1">
        <f>K204/J204</f>
        <v>0.145268138801</v>
      </c>
      <c r="M204" t="s">
        <v>20</v>
      </c>
      <c r="N204" t="s">
        <v>581</v>
      </c>
    </row>
    <row r="205" spans="1:14">
      <c r="A205">
        <v>5360</v>
      </c>
      <c r="B205" t="s">
        <v>725</v>
      </c>
      <c r="C205" t="s">
        <v>726</v>
      </c>
      <c r="D205" t="s">
        <v>284</v>
      </c>
      <c r="E205" t="s">
        <v>727</v>
      </c>
      <c r="F205" t="s">
        <v>697</v>
      </c>
      <c r="G205" t="s">
        <v>317</v>
      </c>
      <c r="H205">
        <v>56</v>
      </c>
      <c r="I205">
        <v>720000</v>
      </c>
      <c r="J205">
        <v>552500</v>
      </c>
      <c r="K205">
        <v>0</v>
      </c>
      <c r="L205" s="1">
        <f>K205/J205</f>
        <v>0</v>
      </c>
      <c r="M205" t="s">
        <v>20</v>
      </c>
      <c r="N205" t="s">
        <v>116</v>
      </c>
    </row>
    <row r="206" spans="1:14">
      <c r="A206">
        <v>5357</v>
      </c>
      <c r="B206" t="s">
        <v>728</v>
      </c>
      <c r="C206" t="s">
        <v>729</v>
      </c>
      <c r="D206" t="s">
        <v>706</v>
      </c>
      <c r="E206" t="s">
        <v>730</v>
      </c>
      <c r="F206" t="s">
        <v>697</v>
      </c>
      <c r="G206" t="s">
        <v>317</v>
      </c>
      <c r="H206">
        <v>54</v>
      </c>
      <c r="I206">
        <v>8344000</v>
      </c>
      <c r="J206">
        <v>6436400</v>
      </c>
      <c r="K206">
        <v>3654500</v>
      </c>
      <c r="L206" s="1">
        <f>K206/J206</f>
        <v>0.56778634019</v>
      </c>
      <c r="M206" t="s">
        <v>20</v>
      </c>
      <c r="N206" t="s">
        <v>36</v>
      </c>
    </row>
    <row r="207" spans="1:14">
      <c r="A207">
        <v>5343</v>
      </c>
      <c r="B207" t="s">
        <v>731</v>
      </c>
      <c r="C207" t="s">
        <v>732</v>
      </c>
      <c r="D207" t="s">
        <v>124</v>
      </c>
      <c r="E207" t="s">
        <v>730</v>
      </c>
      <c r="F207" t="s">
        <v>697</v>
      </c>
      <c r="G207" t="s">
        <v>317</v>
      </c>
      <c r="H207">
        <v>54</v>
      </c>
      <c r="I207">
        <v>1160000</v>
      </c>
      <c r="J207">
        <v>12864104</v>
      </c>
      <c r="K207">
        <v>0</v>
      </c>
      <c r="L207" s="1">
        <f>K207/J207</f>
        <v>0</v>
      </c>
      <c r="M207" t="s">
        <v>20</v>
      </c>
      <c r="N207" t="s">
        <v>127</v>
      </c>
    </row>
    <row r="208" spans="1:14">
      <c r="A208">
        <v>5322</v>
      </c>
      <c r="B208" t="s">
        <v>733</v>
      </c>
      <c r="C208" t="s">
        <v>734</v>
      </c>
      <c r="D208" t="s">
        <v>642</v>
      </c>
      <c r="E208" t="s">
        <v>735</v>
      </c>
      <c r="F208" t="s">
        <v>736</v>
      </c>
      <c r="G208" t="s">
        <v>27</v>
      </c>
      <c r="H208">
        <v>66</v>
      </c>
      <c r="I208">
        <v>73716000</v>
      </c>
      <c r="J208">
        <v>1177250</v>
      </c>
      <c r="K208">
        <v>4153676</v>
      </c>
      <c r="L208" s="1">
        <f>K208/J208</f>
        <v>3.52828710979</v>
      </c>
      <c r="M208" t="s">
        <v>20</v>
      </c>
      <c r="N208" t="s">
        <v>116</v>
      </c>
    </row>
    <row r="209" spans="1:14">
      <c r="A209">
        <v>5367</v>
      </c>
      <c r="B209" t="s">
        <v>737</v>
      </c>
      <c r="C209" t="s">
        <v>738</v>
      </c>
      <c r="D209" t="s">
        <v>739</v>
      </c>
      <c r="E209" t="s">
        <v>735</v>
      </c>
      <c r="F209" t="s">
        <v>697</v>
      </c>
      <c r="G209" t="s">
        <v>317</v>
      </c>
      <c r="H209">
        <v>48</v>
      </c>
      <c r="I209">
        <v>800000</v>
      </c>
      <c r="J209">
        <v>127500</v>
      </c>
      <c r="K209">
        <v>0</v>
      </c>
      <c r="L209" s="1">
        <f>K209/J209</f>
        <v>0</v>
      </c>
      <c r="M209" t="s">
        <v>20</v>
      </c>
      <c r="N209" t="s">
        <v>98</v>
      </c>
    </row>
    <row r="210" spans="1:14">
      <c r="A210">
        <v>5365</v>
      </c>
      <c r="B210" t="s">
        <v>740</v>
      </c>
      <c r="C210" t="s">
        <v>741</v>
      </c>
      <c r="D210" t="s">
        <v>742</v>
      </c>
      <c r="E210" t="s">
        <v>743</v>
      </c>
      <c r="F210" t="s">
        <v>697</v>
      </c>
      <c r="G210" t="s">
        <v>317</v>
      </c>
      <c r="H210">
        <v>47</v>
      </c>
      <c r="I210">
        <v>5250000</v>
      </c>
      <c r="J210">
        <v>3047500</v>
      </c>
      <c r="K210">
        <v>0</v>
      </c>
      <c r="L210" s="1">
        <f>K210/J210</f>
        <v>0</v>
      </c>
      <c r="M210" t="s">
        <v>20</v>
      </c>
      <c r="N210" t="s">
        <v>390</v>
      </c>
    </row>
    <row r="211" spans="1:14">
      <c r="A211">
        <v>5353</v>
      </c>
      <c r="B211" t="s">
        <v>744</v>
      </c>
      <c r="C211" t="s">
        <v>745</v>
      </c>
      <c r="D211" t="s">
        <v>746</v>
      </c>
      <c r="E211" t="s">
        <v>747</v>
      </c>
      <c r="F211" t="s">
        <v>697</v>
      </c>
      <c r="G211" t="s">
        <v>317</v>
      </c>
      <c r="H211">
        <v>41</v>
      </c>
      <c r="I211">
        <v>7842000</v>
      </c>
      <c r="J211">
        <v>2539740</v>
      </c>
      <c r="K211">
        <v>0</v>
      </c>
      <c r="L211" s="1">
        <f>K211/J211</f>
        <v>0</v>
      </c>
      <c r="M211" t="s">
        <v>20</v>
      </c>
      <c r="N211" t="s">
        <v>98</v>
      </c>
    </row>
    <row r="212" spans="1:14">
      <c r="A212">
        <v>4984</v>
      </c>
      <c r="B212" t="s">
        <v>748</v>
      </c>
      <c r="C212" t="s">
        <v>749</v>
      </c>
      <c r="D212" t="s">
        <v>750</v>
      </c>
      <c r="E212" t="s">
        <v>747</v>
      </c>
      <c r="F212" t="s">
        <v>697</v>
      </c>
      <c r="G212" t="s">
        <v>317</v>
      </c>
      <c r="H212">
        <v>41</v>
      </c>
      <c r="I212">
        <v>1856000</v>
      </c>
      <c r="J212">
        <v>0</v>
      </c>
      <c r="K212">
        <v>0</v>
      </c>
      <c r="L212" s="1" t="str">
        <f>K212/J212</f>
        <v>0</v>
      </c>
      <c r="M212" t="s">
        <v>20</v>
      </c>
      <c r="N212" t="s">
        <v>43</v>
      </c>
    </row>
    <row r="213" spans="1:14">
      <c r="A213">
        <v>5345</v>
      </c>
      <c r="B213" t="s">
        <v>751</v>
      </c>
      <c r="C213" t="s">
        <v>752</v>
      </c>
      <c r="D213" t="s">
        <v>307</v>
      </c>
      <c r="E213" t="s">
        <v>753</v>
      </c>
      <c r="F213" t="s">
        <v>754</v>
      </c>
      <c r="G213" t="s">
        <v>27</v>
      </c>
      <c r="H213">
        <v>71.0416666667</v>
      </c>
      <c r="I213">
        <v>134000000</v>
      </c>
      <c r="J213">
        <v>62210200</v>
      </c>
      <c r="K213">
        <v>9182950</v>
      </c>
      <c r="L213" s="1">
        <f>K213/J213</f>
        <v>0.147611645679</v>
      </c>
      <c r="M213" t="s">
        <v>755</v>
      </c>
      <c r="N213" t="s">
        <v>116</v>
      </c>
    </row>
    <row r="214" spans="1:14">
      <c r="A214">
        <v>5379</v>
      </c>
      <c r="B214" t="s">
        <v>756</v>
      </c>
      <c r="C214" t="s">
        <v>757</v>
      </c>
      <c r="D214" t="s">
        <v>758</v>
      </c>
      <c r="E214" t="s">
        <v>759</v>
      </c>
      <c r="F214" t="s">
        <v>697</v>
      </c>
      <c r="G214" t="s">
        <v>317</v>
      </c>
      <c r="H214">
        <v>40</v>
      </c>
      <c r="I214">
        <v>14700000</v>
      </c>
      <c r="J214">
        <v>5320000</v>
      </c>
      <c r="K214">
        <v>0</v>
      </c>
      <c r="L214" s="1">
        <f>K214/J214</f>
        <v>0</v>
      </c>
      <c r="M214" t="s">
        <v>20</v>
      </c>
      <c r="N214" t="s">
        <v>158</v>
      </c>
    </row>
    <row r="215" spans="1:14">
      <c r="A215">
        <v>5389</v>
      </c>
      <c r="B215" t="s">
        <v>760</v>
      </c>
      <c r="C215" t="s">
        <v>761</v>
      </c>
      <c r="D215" t="s">
        <v>623</v>
      </c>
      <c r="E215" t="s">
        <v>762</v>
      </c>
      <c r="F215" t="s">
        <v>697</v>
      </c>
      <c r="G215" t="s">
        <v>317</v>
      </c>
      <c r="H215">
        <v>32</v>
      </c>
      <c r="I215">
        <v>440000</v>
      </c>
      <c r="J215">
        <v>127500</v>
      </c>
      <c r="K215">
        <v>0</v>
      </c>
      <c r="L215" s="1">
        <f>K215/J215</f>
        <v>0</v>
      </c>
      <c r="M215" t="s">
        <v>763</v>
      </c>
      <c r="N215" t="s">
        <v>98</v>
      </c>
    </row>
    <row r="216" spans="1:14">
      <c r="A216">
        <v>5374</v>
      </c>
      <c r="B216" t="s">
        <v>764</v>
      </c>
      <c r="C216" t="s">
        <v>765</v>
      </c>
      <c r="D216" t="s">
        <v>766</v>
      </c>
      <c r="E216" t="s">
        <v>767</v>
      </c>
      <c r="F216" t="s">
        <v>768</v>
      </c>
      <c r="G216" t="s">
        <v>27</v>
      </c>
      <c r="H216">
        <v>61.0416666667</v>
      </c>
      <c r="I216">
        <v>58260000</v>
      </c>
      <c r="J216">
        <v>18122000</v>
      </c>
      <c r="K216">
        <v>10177450</v>
      </c>
      <c r="L216" s="1">
        <f>K216/J216</f>
        <v>0.561607438473</v>
      </c>
      <c r="M216" t="s">
        <v>20</v>
      </c>
      <c r="N216" t="s">
        <v>116</v>
      </c>
    </row>
    <row r="217" spans="1:14">
      <c r="A217">
        <v>5390</v>
      </c>
      <c r="B217" t="s">
        <v>769</v>
      </c>
      <c r="C217" t="s">
        <v>770</v>
      </c>
      <c r="D217" t="s">
        <v>771</v>
      </c>
      <c r="E217" t="s">
        <v>772</v>
      </c>
      <c r="F217" t="s">
        <v>697</v>
      </c>
      <c r="G217" t="s">
        <v>317</v>
      </c>
      <c r="H217">
        <v>27</v>
      </c>
      <c r="I217">
        <v>4435000</v>
      </c>
      <c r="J217">
        <v>1506340</v>
      </c>
      <c r="K217">
        <v>0</v>
      </c>
      <c r="L217" s="1">
        <f>K217/J217</f>
        <v>0</v>
      </c>
      <c r="M217" t="s">
        <v>20</v>
      </c>
      <c r="N217" t="s">
        <v>98</v>
      </c>
    </row>
    <row r="218" spans="1:14">
      <c r="A218">
        <v>5397</v>
      </c>
      <c r="B218" t="s">
        <v>773</v>
      </c>
      <c r="C218" t="s">
        <v>774</v>
      </c>
      <c r="D218" t="s">
        <v>775</v>
      </c>
      <c r="E218" t="s">
        <v>776</v>
      </c>
      <c r="F218" t="s">
        <v>41</v>
      </c>
      <c r="G218" t="s">
        <v>27</v>
      </c>
      <c r="H218">
        <v>79.0416666667</v>
      </c>
      <c r="I218">
        <v>4400000</v>
      </c>
      <c r="J218">
        <v>3575000</v>
      </c>
      <c r="K218">
        <v>1082648</v>
      </c>
      <c r="L218" s="1">
        <f>K218/J218</f>
        <v>0.302838601399</v>
      </c>
      <c r="M218" t="s">
        <v>20</v>
      </c>
      <c r="N218" t="s">
        <v>777</v>
      </c>
    </row>
    <row r="219" spans="1:14">
      <c r="A219">
        <v>5341</v>
      </c>
      <c r="B219" t="s">
        <v>778</v>
      </c>
      <c r="C219" t="s">
        <v>779</v>
      </c>
      <c r="D219" t="s">
        <v>87</v>
      </c>
      <c r="E219" t="s">
        <v>780</v>
      </c>
      <c r="F219" t="s">
        <v>781</v>
      </c>
      <c r="G219" t="s">
        <v>27</v>
      </c>
      <c r="H219">
        <v>65.0416666667</v>
      </c>
      <c r="I219">
        <v>40979767</v>
      </c>
      <c r="J219">
        <v>17073452</v>
      </c>
      <c r="K219">
        <v>939280</v>
      </c>
      <c r="L219" s="1">
        <f>K219/J219</f>
        <v>0.0550140651111</v>
      </c>
      <c r="M219" t="s">
        <v>358</v>
      </c>
      <c r="N219" t="s">
        <v>127</v>
      </c>
    </row>
    <row r="220" spans="1:14">
      <c r="A220">
        <v>5366</v>
      </c>
      <c r="B220" t="s">
        <v>782</v>
      </c>
      <c r="C220" t="s">
        <v>783</v>
      </c>
      <c r="D220" t="s">
        <v>307</v>
      </c>
      <c r="E220" t="s">
        <v>784</v>
      </c>
      <c r="F220" t="s">
        <v>768</v>
      </c>
      <c r="G220" t="s">
        <v>27</v>
      </c>
      <c r="H220">
        <v>55.0416666667</v>
      </c>
      <c r="I220">
        <v>91383000</v>
      </c>
      <c r="J220">
        <v>36508000</v>
      </c>
      <c r="K220">
        <v>5622000</v>
      </c>
      <c r="L220" s="1">
        <f>K220/J220</f>
        <v>0.153993645228</v>
      </c>
      <c r="M220" t="s">
        <v>20</v>
      </c>
      <c r="N220" t="s">
        <v>116</v>
      </c>
    </row>
    <row r="221" spans="1:14">
      <c r="A221">
        <v>5386</v>
      </c>
      <c r="B221" t="s">
        <v>785</v>
      </c>
      <c r="C221" t="s">
        <v>786</v>
      </c>
      <c r="D221" t="s">
        <v>315</v>
      </c>
      <c r="E221" t="s">
        <v>784</v>
      </c>
      <c r="F221" t="s">
        <v>697</v>
      </c>
      <c r="G221" t="s">
        <v>317</v>
      </c>
      <c r="H221">
        <v>19</v>
      </c>
      <c r="I221">
        <v>54105000</v>
      </c>
      <c r="J221">
        <v>19772940</v>
      </c>
      <c r="K221">
        <v>0</v>
      </c>
      <c r="L221" s="1">
        <f>K221/J221</f>
        <v>0</v>
      </c>
      <c r="M221" t="s">
        <v>20</v>
      </c>
      <c r="N221" t="s">
        <v>127</v>
      </c>
    </row>
    <row r="222" spans="1:14">
      <c r="A222">
        <v>5419</v>
      </c>
      <c r="B222" t="s">
        <v>787</v>
      </c>
      <c r="C222" t="s">
        <v>788</v>
      </c>
      <c r="D222" t="s">
        <v>789</v>
      </c>
      <c r="E222" t="s">
        <v>790</v>
      </c>
      <c r="F222" t="s">
        <v>791</v>
      </c>
      <c r="G222" t="s">
        <v>317</v>
      </c>
      <c r="H222">
        <v>19</v>
      </c>
      <c r="I222">
        <v>0</v>
      </c>
      <c r="J222">
        <v>102000</v>
      </c>
      <c r="K222">
        <v>0</v>
      </c>
      <c r="L222" s="1">
        <f>K222/J222</f>
        <v>0</v>
      </c>
      <c r="M222" t="s">
        <v>20</v>
      </c>
      <c r="N222" t="s">
        <v>98</v>
      </c>
    </row>
    <row r="223" spans="1:14">
      <c r="A223">
        <v>5422</v>
      </c>
      <c r="B223" t="s">
        <v>792</v>
      </c>
      <c r="C223" t="s">
        <v>793</v>
      </c>
      <c r="D223" t="s">
        <v>794</v>
      </c>
      <c r="E223" t="s">
        <v>795</v>
      </c>
      <c r="F223" t="s">
        <v>697</v>
      </c>
      <c r="G223" t="s">
        <v>317</v>
      </c>
      <c r="H223">
        <v>17</v>
      </c>
      <c r="I223">
        <v>200000</v>
      </c>
      <c r="J223">
        <v>0</v>
      </c>
      <c r="K223">
        <v>0</v>
      </c>
      <c r="L223" s="1" t="str">
        <f>K223/J223</f>
        <v>0</v>
      </c>
      <c r="M223" t="s">
        <v>20</v>
      </c>
      <c r="N223" t="s">
        <v>98</v>
      </c>
    </row>
    <row r="224" spans="1:14">
      <c r="A224">
        <v>5416</v>
      </c>
      <c r="B224" t="s">
        <v>796</v>
      </c>
      <c r="C224" t="s">
        <v>797</v>
      </c>
      <c r="D224" t="s">
        <v>798</v>
      </c>
      <c r="E224" t="s">
        <v>799</v>
      </c>
      <c r="F224" t="s">
        <v>625</v>
      </c>
      <c r="G224" t="s">
        <v>27</v>
      </c>
      <c r="H224">
        <v>50.0416666667</v>
      </c>
      <c r="I224">
        <v>247063000</v>
      </c>
      <c r="J224">
        <v>179619150</v>
      </c>
      <c r="K224">
        <v>9444266</v>
      </c>
      <c r="L224" s="1">
        <f>K224/J224</f>
        <v>0.0525793936782</v>
      </c>
      <c r="M224" t="s">
        <v>20</v>
      </c>
      <c r="N224" t="s">
        <v>274</v>
      </c>
    </row>
    <row r="225" spans="1:14">
      <c r="A225">
        <v>5415</v>
      </c>
      <c r="B225" t="s">
        <v>800</v>
      </c>
      <c r="C225" t="s">
        <v>801</v>
      </c>
      <c r="D225" t="s">
        <v>798</v>
      </c>
      <c r="E225" t="s">
        <v>799</v>
      </c>
      <c r="F225" t="s">
        <v>625</v>
      </c>
      <c r="G225" t="s">
        <v>27</v>
      </c>
      <c r="H225">
        <v>50.0416666667</v>
      </c>
      <c r="I225">
        <v>599713052</v>
      </c>
      <c r="J225">
        <v>429277526</v>
      </c>
      <c r="K225">
        <v>8168387</v>
      </c>
      <c r="L225" s="1">
        <f>K225/J225</f>
        <v>0.0190282195206</v>
      </c>
      <c r="M225" t="s">
        <v>20</v>
      </c>
      <c r="N225" t="s">
        <v>274</v>
      </c>
    </row>
    <row r="226" spans="1:14">
      <c r="A226">
        <v>5437</v>
      </c>
      <c r="B226" t="s">
        <v>802</v>
      </c>
      <c r="C226" t="s">
        <v>803</v>
      </c>
      <c r="D226" t="s">
        <v>464</v>
      </c>
      <c r="E226" t="s">
        <v>804</v>
      </c>
      <c r="F226" t="s">
        <v>361</v>
      </c>
      <c r="G226" t="s">
        <v>27</v>
      </c>
      <c r="H226">
        <v>41.0416666667</v>
      </c>
      <c r="I226">
        <v>116270000</v>
      </c>
      <c r="J226">
        <v>117170640</v>
      </c>
      <c r="K226">
        <v>2357305</v>
      </c>
      <c r="L226" s="1">
        <f>K226/J226</f>
        <v>0.0201185638313</v>
      </c>
      <c r="M226" t="s">
        <v>20</v>
      </c>
      <c r="N226" t="s">
        <v>43</v>
      </c>
    </row>
    <row r="227" spans="1:14">
      <c r="A227">
        <v>5436</v>
      </c>
      <c r="B227" t="s">
        <v>805</v>
      </c>
      <c r="C227" t="s">
        <v>806</v>
      </c>
      <c r="D227" t="s">
        <v>807</v>
      </c>
      <c r="E227" t="s">
        <v>791</v>
      </c>
      <c r="F227" t="s">
        <v>791</v>
      </c>
      <c r="G227" t="s">
        <v>402</v>
      </c>
      <c r="H227">
        <v>0</v>
      </c>
      <c r="I227">
        <v>640000</v>
      </c>
      <c r="J227">
        <v>0</v>
      </c>
      <c r="K227">
        <v>0</v>
      </c>
      <c r="L227" s="1" t="str">
        <f>K227/J227</f>
        <v>0</v>
      </c>
      <c r="M227" t="s">
        <v>20</v>
      </c>
      <c r="N227" t="s">
        <v>98</v>
      </c>
    </row>
    <row r="228" spans="1:14">
      <c r="A228">
        <v>5440</v>
      </c>
      <c r="B228" t="s">
        <v>808</v>
      </c>
      <c r="C228" t="s">
        <v>809</v>
      </c>
      <c r="D228" t="s">
        <v>810</v>
      </c>
      <c r="E228" t="s">
        <v>791</v>
      </c>
      <c r="F228" t="s">
        <v>791</v>
      </c>
      <c r="G228" t="s">
        <v>402</v>
      </c>
      <c r="H228">
        <v>0</v>
      </c>
      <c r="I228">
        <v>25617150</v>
      </c>
      <c r="J228">
        <v>0</v>
      </c>
      <c r="K228">
        <v>0</v>
      </c>
      <c r="L228" s="1" t="str">
        <f>K228/J228</f>
        <v>0</v>
      </c>
      <c r="M228" t="s">
        <v>411</v>
      </c>
      <c r="N228" t="s">
        <v>116</v>
      </c>
    </row>
    <row r="229" spans="1:14">
      <c r="A229">
        <v>5427</v>
      </c>
      <c r="B229" t="s">
        <v>811</v>
      </c>
      <c r="C229" t="s">
        <v>812</v>
      </c>
      <c r="D229" t="s">
        <v>32</v>
      </c>
      <c r="E229" t="s">
        <v>791</v>
      </c>
      <c r="F229" t="s">
        <v>781</v>
      </c>
      <c r="G229" t="s">
        <v>27</v>
      </c>
      <c r="H229">
        <v>43.0416666667</v>
      </c>
      <c r="I229">
        <v>19981182</v>
      </c>
      <c r="J229">
        <v>10727000</v>
      </c>
      <c r="K229">
        <v>521991</v>
      </c>
      <c r="L229" s="1">
        <f>K229/J229</f>
        <v>0.0486614151207</v>
      </c>
      <c r="M229" t="s">
        <v>20</v>
      </c>
      <c r="N229" t="s">
        <v>36</v>
      </c>
    </row>
    <row r="230" spans="1:14">
      <c r="A230">
        <v>5387</v>
      </c>
      <c r="B230" t="s">
        <v>813</v>
      </c>
      <c r="C230" t="s">
        <v>814</v>
      </c>
      <c r="D230" t="s">
        <v>46</v>
      </c>
      <c r="E230" t="s">
        <v>791</v>
      </c>
      <c r="F230" t="s">
        <v>791</v>
      </c>
      <c r="G230" t="s">
        <v>402</v>
      </c>
      <c r="H230">
        <v>0</v>
      </c>
      <c r="I230">
        <v>0</v>
      </c>
      <c r="J230">
        <v>0</v>
      </c>
      <c r="K230">
        <v>0</v>
      </c>
      <c r="L230" s="1" t="str">
        <f>K230/J230</f>
        <v>0</v>
      </c>
      <c r="M230" t="s">
        <v>20</v>
      </c>
      <c r="N230" t="s">
        <v>127</v>
      </c>
    </row>
    <row r="231" spans="1:14">
      <c r="A231">
        <v>5434</v>
      </c>
      <c r="B231" t="s">
        <v>815</v>
      </c>
      <c r="C231" t="s">
        <v>816</v>
      </c>
      <c r="D231" t="s">
        <v>817</v>
      </c>
      <c r="E231" t="s">
        <v>791</v>
      </c>
      <c r="F231" t="s">
        <v>669</v>
      </c>
      <c r="G231" t="s">
        <v>317</v>
      </c>
      <c r="H231">
        <v>2</v>
      </c>
      <c r="I231">
        <v>6882967.05</v>
      </c>
      <c r="J231">
        <v>1493750</v>
      </c>
      <c r="K231">
        <v>0</v>
      </c>
      <c r="L231" s="1">
        <f>K231/J231</f>
        <v>0</v>
      </c>
      <c r="M231" t="s">
        <v>20</v>
      </c>
      <c r="N231" t="s">
        <v>127</v>
      </c>
    </row>
    <row r="232" spans="1:14">
      <c r="A232">
        <v>5221</v>
      </c>
      <c r="B232" t="s">
        <v>818</v>
      </c>
      <c r="C232" t="s">
        <v>819</v>
      </c>
      <c r="D232" t="s">
        <v>46</v>
      </c>
      <c r="E232" t="s">
        <v>791</v>
      </c>
      <c r="F232" t="s">
        <v>625</v>
      </c>
      <c r="G232" t="s">
        <v>27</v>
      </c>
      <c r="H232">
        <v>36.0416666667</v>
      </c>
      <c r="I232">
        <v>67343800</v>
      </c>
      <c r="J232">
        <v>43448360</v>
      </c>
      <c r="K232">
        <v>9265326</v>
      </c>
      <c r="L232" s="1">
        <f>K232/J232</f>
        <v>0.213249153708</v>
      </c>
      <c r="M232" t="s">
        <v>20</v>
      </c>
      <c r="N232" t="s">
        <v>777</v>
      </c>
    </row>
    <row r="233" spans="1:14">
      <c r="A233">
        <v>5433</v>
      </c>
      <c r="B233" t="s">
        <v>820</v>
      </c>
      <c r="C233" t="s">
        <v>821</v>
      </c>
      <c r="D233" t="s">
        <v>46</v>
      </c>
      <c r="E233" t="s">
        <v>822</v>
      </c>
      <c r="F233" t="s">
        <v>781</v>
      </c>
      <c r="G233" t="s">
        <v>27</v>
      </c>
      <c r="H233">
        <v>-20</v>
      </c>
      <c r="I233">
        <v>278977050</v>
      </c>
      <c r="J233">
        <v>111166820</v>
      </c>
      <c r="K233">
        <v>3668860</v>
      </c>
      <c r="L233" s="1">
        <f>K233/J233</f>
        <v>0.0330031928592</v>
      </c>
      <c r="M233" t="s">
        <v>20</v>
      </c>
      <c r="N233" t="s">
        <v>127</v>
      </c>
    </row>
    <row r="234" spans="1:14">
      <c r="A234">
        <v>5385</v>
      </c>
      <c r="B234" t="s">
        <v>823</v>
      </c>
      <c r="C234" t="s">
        <v>824</v>
      </c>
      <c r="D234" t="s">
        <v>825</v>
      </c>
      <c r="E234" t="s">
        <v>669</v>
      </c>
      <c r="F234" t="s">
        <v>826</v>
      </c>
      <c r="G234" t="s">
        <v>27</v>
      </c>
      <c r="H234">
        <v>39.0416666667</v>
      </c>
      <c r="I234">
        <v>4180000</v>
      </c>
      <c r="J234">
        <v>2574000</v>
      </c>
      <c r="K234">
        <v>491200</v>
      </c>
      <c r="L234" s="1">
        <f>K234/J234</f>
        <v>0.190831390831</v>
      </c>
      <c r="M234" t="s">
        <v>20</v>
      </c>
      <c r="N234" t="s">
        <v>581</v>
      </c>
    </row>
    <row r="235" spans="1:14">
      <c r="A235">
        <v>5175</v>
      </c>
      <c r="B235" t="s">
        <v>827</v>
      </c>
      <c r="C235" t="s">
        <v>828</v>
      </c>
      <c r="D235" t="s">
        <v>284</v>
      </c>
      <c r="E235" t="s">
        <v>829</v>
      </c>
      <c r="F235" t="s">
        <v>781</v>
      </c>
      <c r="G235" t="s">
        <v>27</v>
      </c>
      <c r="H235">
        <v>35.0416666667</v>
      </c>
      <c r="I235">
        <v>17012000</v>
      </c>
      <c r="J235">
        <v>6630000</v>
      </c>
      <c r="K235">
        <v>592000</v>
      </c>
      <c r="L235" s="1">
        <f>K235/J235</f>
        <v>0.0892911010558</v>
      </c>
      <c r="M235" t="s">
        <v>20</v>
      </c>
      <c r="N235" t="s">
        <v>116</v>
      </c>
    </row>
    <row r="236" spans="1:14">
      <c r="A236">
        <v>5429</v>
      </c>
      <c r="B236" t="s">
        <v>830</v>
      </c>
      <c r="C236" t="s">
        <v>831</v>
      </c>
      <c r="D236" t="s">
        <v>685</v>
      </c>
      <c r="E236" t="s">
        <v>829</v>
      </c>
      <c r="F236" t="s">
        <v>625</v>
      </c>
      <c r="G236" t="s">
        <v>27</v>
      </c>
      <c r="H236">
        <v>28.0416666667</v>
      </c>
      <c r="I236">
        <v>16885500</v>
      </c>
      <c r="J236">
        <v>9549556</v>
      </c>
      <c r="K236">
        <v>3513860</v>
      </c>
      <c r="L236" s="1">
        <f>K236/J236</f>
        <v>0.367960562774</v>
      </c>
      <c r="M236" t="s">
        <v>20</v>
      </c>
      <c r="N236" t="s">
        <v>158</v>
      </c>
    </row>
    <row r="237" spans="1:14">
      <c r="A237">
        <v>5441</v>
      </c>
      <c r="B237" t="s">
        <v>832</v>
      </c>
      <c r="C237" t="s">
        <v>833</v>
      </c>
      <c r="D237" t="s">
        <v>307</v>
      </c>
      <c r="E237" t="s">
        <v>834</v>
      </c>
      <c r="F237" t="s">
        <v>768</v>
      </c>
      <c r="G237" t="s">
        <v>27</v>
      </c>
      <c r="H237">
        <v>26.0416666667</v>
      </c>
      <c r="I237">
        <v>155798000</v>
      </c>
      <c r="J237">
        <v>73149920</v>
      </c>
      <c r="K237">
        <v>9551600</v>
      </c>
      <c r="L237" s="1">
        <f>K237/J237</f>
        <v>0.130575672537</v>
      </c>
      <c r="M237" t="s">
        <v>20</v>
      </c>
      <c r="N237" t="s">
        <v>116</v>
      </c>
    </row>
    <row r="238" spans="1:14">
      <c r="A238">
        <v>5349</v>
      </c>
      <c r="B238" t="s">
        <v>835</v>
      </c>
      <c r="C238" t="s">
        <v>836</v>
      </c>
      <c r="D238" t="s">
        <v>428</v>
      </c>
      <c r="E238" t="s">
        <v>834</v>
      </c>
      <c r="F238" t="s">
        <v>837</v>
      </c>
      <c r="G238" t="s">
        <v>27</v>
      </c>
      <c r="H238">
        <v>19.0416666667</v>
      </c>
      <c r="I238">
        <v>116074000</v>
      </c>
      <c r="J238">
        <v>23669024</v>
      </c>
      <c r="K238">
        <v>3759896</v>
      </c>
      <c r="L238" s="1">
        <f>K238/J238</f>
        <v>0.158853022414</v>
      </c>
      <c r="M238" t="s">
        <v>20</v>
      </c>
      <c r="N238" t="s">
        <v>43</v>
      </c>
    </row>
    <row r="239" spans="1:14">
      <c r="A239">
        <v>5449</v>
      </c>
      <c r="B239" t="s">
        <v>838</v>
      </c>
      <c r="C239" t="s">
        <v>839</v>
      </c>
      <c r="D239" t="s">
        <v>840</v>
      </c>
      <c r="E239" t="s">
        <v>834</v>
      </c>
      <c r="F239" t="s">
        <v>841</v>
      </c>
      <c r="G239" t="s">
        <v>74</v>
      </c>
      <c r="H239">
        <v>50.0416666667</v>
      </c>
      <c r="I239">
        <v>6545000</v>
      </c>
      <c r="J239">
        <v>612000</v>
      </c>
      <c r="K239">
        <v>184800</v>
      </c>
      <c r="L239" s="1">
        <f>K239/J239</f>
        <v>0.301960784314</v>
      </c>
      <c r="M239" t="s">
        <v>20</v>
      </c>
      <c r="N239" t="s">
        <v>390</v>
      </c>
    </row>
    <row r="240" spans="1:14">
      <c r="A240">
        <v>5465</v>
      </c>
      <c r="B240" t="s">
        <v>842</v>
      </c>
      <c r="C240" t="s">
        <v>843</v>
      </c>
      <c r="D240" t="s">
        <v>844</v>
      </c>
      <c r="E240" t="s">
        <v>845</v>
      </c>
      <c r="F240" t="s">
        <v>846</v>
      </c>
      <c r="G240" t="s">
        <v>27</v>
      </c>
      <c r="H240">
        <v>32.0416666667</v>
      </c>
      <c r="I240">
        <v>5900000</v>
      </c>
      <c r="J240">
        <v>6450000</v>
      </c>
      <c r="K240">
        <v>214900</v>
      </c>
      <c r="L240" s="1">
        <f>K240/J240</f>
        <v>0.0333178294574</v>
      </c>
      <c r="M240" t="s">
        <v>20</v>
      </c>
      <c r="N240" t="s">
        <v>390</v>
      </c>
    </row>
    <row r="241" spans="1:14">
      <c r="A241">
        <v>5405</v>
      </c>
      <c r="B241" t="s">
        <v>847</v>
      </c>
      <c r="C241" t="s">
        <v>848</v>
      </c>
      <c r="D241" t="s">
        <v>32</v>
      </c>
      <c r="E241" t="s">
        <v>845</v>
      </c>
      <c r="F241" t="s">
        <v>781</v>
      </c>
      <c r="G241" t="s">
        <v>27</v>
      </c>
      <c r="H241">
        <v>33.0416666667</v>
      </c>
      <c r="I241">
        <v>388268500</v>
      </c>
      <c r="J241">
        <v>154213240</v>
      </c>
      <c r="K241">
        <v>3586332</v>
      </c>
      <c r="L241" s="1">
        <f>K241/J241</f>
        <v>0.0232556685794</v>
      </c>
      <c r="M241" t="s">
        <v>20</v>
      </c>
      <c r="N241" t="s">
        <v>36</v>
      </c>
    </row>
    <row r="242" spans="1:14">
      <c r="A242">
        <v>5453</v>
      </c>
      <c r="B242" t="s">
        <v>849</v>
      </c>
      <c r="C242" t="s">
        <v>850</v>
      </c>
      <c r="D242" t="s">
        <v>851</v>
      </c>
      <c r="E242" t="s">
        <v>852</v>
      </c>
      <c r="F242" t="s">
        <v>853</v>
      </c>
      <c r="G242" t="s">
        <v>27</v>
      </c>
      <c r="H242">
        <v>25.0416666667</v>
      </c>
      <c r="I242">
        <v>1620000</v>
      </c>
      <c r="J242">
        <v>276250</v>
      </c>
      <c r="K242">
        <v>193330</v>
      </c>
      <c r="L242" s="1">
        <f>K242/J242</f>
        <v>0.699837104072</v>
      </c>
      <c r="M242" t="s">
        <v>20</v>
      </c>
      <c r="N242" t="s">
        <v>777</v>
      </c>
    </row>
    <row r="243" spans="1:14">
      <c r="A243">
        <v>5461</v>
      </c>
      <c r="B243" t="s">
        <v>854</v>
      </c>
      <c r="C243" t="s">
        <v>855</v>
      </c>
      <c r="D243" t="s">
        <v>856</v>
      </c>
      <c r="E243" t="s">
        <v>857</v>
      </c>
      <c r="F243" t="s">
        <v>858</v>
      </c>
      <c r="G243" t="s">
        <v>27</v>
      </c>
      <c r="H243">
        <v>51.0416666667</v>
      </c>
      <c r="I243">
        <v>1925000</v>
      </c>
      <c r="J243">
        <v>1415220</v>
      </c>
      <c r="K243">
        <v>132250</v>
      </c>
      <c r="L243" s="1">
        <f>K243/J243</f>
        <v>0.0934483684515</v>
      </c>
      <c r="M243" t="s">
        <v>20</v>
      </c>
      <c r="N243" t="s">
        <v>274</v>
      </c>
    </row>
    <row r="244" spans="1:14">
      <c r="A244">
        <v>5456</v>
      </c>
      <c r="B244" t="s">
        <v>859</v>
      </c>
      <c r="C244" t="s">
        <v>860</v>
      </c>
      <c r="D244" t="s">
        <v>861</v>
      </c>
      <c r="E244" t="s">
        <v>857</v>
      </c>
      <c r="F244" t="s">
        <v>768</v>
      </c>
      <c r="G244" t="s">
        <v>27</v>
      </c>
      <c r="H244">
        <v>21.0416666667</v>
      </c>
      <c r="I244">
        <v>168100000</v>
      </c>
      <c r="J244">
        <v>92384420</v>
      </c>
      <c r="K244">
        <v>11948480</v>
      </c>
      <c r="L244" s="1">
        <f>K244/J244</f>
        <v>0.12933436179</v>
      </c>
      <c r="M244" t="s">
        <v>20</v>
      </c>
      <c r="N244" t="s">
        <v>862</v>
      </c>
    </row>
    <row r="245" spans="1:14">
      <c r="A245">
        <v>5475</v>
      </c>
      <c r="B245" t="s">
        <v>863</v>
      </c>
      <c r="C245" t="s">
        <v>864</v>
      </c>
      <c r="D245" t="s">
        <v>817</v>
      </c>
      <c r="E245" t="s">
        <v>712</v>
      </c>
      <c r="F245" t="s">
        <v>754</v>
      </c>
      <c r="G245" t="s">
        <v>317</v>
      </c>
      <c r="H245">
        <v>16.0416666667</v>
      </c>
      <c r="I245">
        <v>5943840</v>
      </c>
      <c r="J245">
        <v>1243750</v>
      </c>
      <c r="K245">
        <v>0</v>
      </c>
      <c r="L245" s="1">
        <f>K245/J245</f>
        <v>0</v>
      </c>
      <c r="M245" t="s">
        <v>358</v>
      </c>
      <c r="N245" t="s">
        <v>127</v>
      </c>
    </row>
    <row r="246" spans="1:14">
      <c r="A246">
        <v>5462</v>
      </c>
      <c r="B246" t="s">
        <v>865</v>
      </c>
      <c r="C246" t="s">
        <v>866</v>
      </c>
      <c r="D246" t="s">
        <v>472</v>
      </c>
      <c r="E246" t="s">
        <v>712</v>
      </c>
      <c r="F246" t="s">
        <v>625</v>
      </c>
      <c r="G246" t="s">
        <v>27</v>
      </c>
      <c r="H246">
        <v>21.0416666667</v>
      </c>
      <c r="I246">
        <v>2980000</v>
      </c>
      <c r="J246">
        <v>2058752</v>
      </c>
      <c r="K246">
        <v>719100</v>
      </c>
      <c r="L246" s="1">
        <f>K246/J246</f>
        <v>0.349289278165</v>
      </c>
      <c r="M246" t="s">
        <v>20</v>
      </c>
      <c r="N246" t="s">
        <v>274</v>
      </c>
    </row>
    <row r="247" spans="1:14">
      <c r="A247">
        <v>5469</v>
      </c>
      <c r="B247" t="s">
        <v>867</v>
      </c>
      <c r="C247" t="s">
        <v>868</v>
      </c>
      <c r="D247" t="s">
        <v>869</v>
      </c>
      <c r="E247" t="s">
        <v>870</v>
      </c>
      <c r="F247" t="s">
        <v>870</v>
      </c>
      <c r="G247" t="s">
        <v>90</v>
      </c>
      <c r="H247">
        <v>0</v>
      </c>
      <c r="I247">
        <v>28783333</v>
      </c>
      <c r="J247">
        <v>0</v>
      </c>
      <c r="K247">
        <v>0</v>
      </c>
      <c r="L247" s="1" t="str">
        <f>K247/J247</f>
        <v>0</v>
      </c>
      <c r="M247" t="s">
        <v>20</v>
      </c>
      <c r="N247" t="s">
        <v>43</v>
      </c>
    </row>
    <row r="248" spans="1:14">
      <c r="A248">
        <v>5479</v>
      </c>
      <c r="B248" t="s">
        <v>871</v>
      </c>
      <c r="C248" t="s">
        <v>872</v>
      </c>
      <c r="D248" t="s">
        <v>873</v>
      </c>
      <c r="E248" t="s">
        <v>870</v>
      </c>
      <c r="F248" t="s">
        <v>870</v>
      </c>
      <c r="G248" t="s">
        <v>402</v>
      </c>
      <c r="H248">
        <v>0</v>
      </c>
      <c r="I248">
        <v>1780000</v>
      </c>
      <c r="J248">
        <v>720000</v>
      </c>
      <c r="K248">
        <v>0</v>
      </c>
      <c r="L248" s="1">
        <f>K248/J248</f>
        <v>0</v>
      </c>
      <c r="M248" t="s">
        <v>20</v>
      </c>
      <c r="N248" t="s">
        <v>682</v>
      </c>
    </row>
    <row r="249" spans="1:14">
      <c r="A249">
        <v>5459</v>
      </c>
      <c r="B249" t="s">
        <v>874</v>
      </c>
      <c r="C249" t="s">
        <v>875</v>
      </c>
      <c r="D249" t="s">
        <v>844</v>
      </c>
      <c r="E249" t="s">
        <v>876</v>
      </c>
      <c r="F249" t="s">
        <v>826</v>
      </c>
      <c r="G249" t="s">
        <v>27</v>
      </c>
      <c r="H249">
        <v>21.0416666667</v>
      </c>
      <c r="I249">
        <v>96132749</v>
      </c>
      <c r="J249">
        <v>14086000</v>
      </c>
      <c r="K249">
        <v>402529</v>
      </c>
      <c r="L249" s="1">
        <f>K249/J249</f>
        <v>0.0285765298878</v>
      </c>
      <c r="M249" t="s">
        <v>20</v>
      </c>
      <c r="N249" t="s">
        <v>43</v>
      </c>
    </row>
    <row r="250" spans="1:14">
      <c r="A250">
        <v>5165</v>
      </c>
      <c r="B250" t="s">
        <v>877</v>
      </c>
      <c r="C250" t="s">
        <v>878</v>
      </c>
      <c r="D250" t="s">
        <v>46</v>
      </c>
      <c r="E250" t="s">
        <v>879</v>
      </c>
      <c r="F250" t="s">
        <v>880</v>
      </c>
      <c r="G250" t="s">
        <v>27</v>
      </c>
      <c r="H250">
        <v>28.0416666667</v>
      </c>
      <c r="I250">
        <v>4148900</v>
      </c>
      <c r="J250">
        <v>2086700</v>
      </c>
      <c r="K250">
        <v>651593</v>
      </c>
      <c r="L250" s="1">
        <f>K250/J250</f>
        <v>0.312260027795</v>
      </c>
      <c r="M250" t="s">
        <v>881</v>
      </c>
      <c r="N250" t="s">
        <v>777</v>
      </c>
    </row>
    <row r="251" spans="1:14">
      <c r="A251">
        <v>5381</v>
      </c>
      <c r="B251" t="s">
        <v>882</v>
      </c>
      <c r="C251" t="s">
        <v>883</v>
      </c>
      <c r="D251" t="s">
        <v>884</v>
      </c>
      <c r="E251" t="s">
        <v>885</v>
      </c>
      <c r="F251" t="s">
        <v>754</v>
      </c>
      <c r="G251" t="s">
        <v>27</v>
      </c>
      <c r="H251">
        <v>39.0416666667</v>
      </c>
      <c r="I251">
        <v>9187500</v>
      </c>
      <c r="J251">
        <v>4752000</v>
      </c>
      <c r="K251">
        <v>1181950</v>
      </c>
      <c r="L251" s="1">
        <f>K251/J251</f>
        <v>0.248726851852</v>
      </c>
      <c r="M251" t="s">
        <v>20</v>
      </c>
      <c r="N251" t="s">
        <v>581</v>
      </c>
    </row>
    <row r="252" spans="1:14">
      <c r="A252">
        <v>5488</v>
      </c>
      <c r="B252" t="s">
        <v>886</v>
      </c>
      <c r="C252" t="s">
        <v>887</v>
      </c>
      <c r="D252" t="s">
        <v>595</v>
      </c>
      <c r="E252" t="s">
        <v>888</v>
      </c>
      <c r="F252" t="s">
        <v>791</v>
      </c>
      <c r="G252" t="s">
        <v>317</v>
      </c>
      <c r="H252">
        <v>-23</v>
      </c>
      <c r="I252">
        <v>27531867</v>
      </c>
      <c r="J252">
        <v>4830000</v>
      </c>
      <c r="K252">
        <v>0</v>
      </c>
      <c r="L252" s="1">
        <f>K252/J252</f>
        <v>0</v>
      </c>
      <c r="M252" t="s">
        <v>20</v>
      </c>
      <c r="N252" t="s">
        <v>127</v>
      </c>
    </row>
    <row r="253" spans="1:14">
      <c r="A253">
        <v>5371</v>
      </c>
      <c r="B253" t="s">
        <v>889</v>
      </c>
      <c r="C253" t="s">
        <v>890</v>
      </c>
      <c r="D253" t="s">
        <v>543</v>
      </c>
      <c r="E253" t="s">
        <v>891</v>
      </c>
      <c r="F253" t="s">
        <v>781</v>
      </c>
      <c r="G253" t="s">
        <v>27</v>
      </c>
      <c r="H253">
        <v>50.0416666667</v>
      </c>
      <c r="I253">
        <v>4127750</v>
      </c>
      <c r="J253">
        <v>2550000</v>
      </c>
      <c r="K253">
        <v>1585306</v>
      </c>
      <c r="L253" s="1">
        <f>K253/J253</f>
        <v>0.621688627451</v>
      </c>
      <c r="M253" t="s">
        <v>20</v>
      </c>
      <c r="N253" t="s">
        <v>36</v>
      </c>
    </row>
    <row r="254" spans="1:14">
      <c r="A254">
        <v>5489</v>
      </c>
      <c r="B254" t="s">
        <v>892</v>
      </c>
      <c r="C254" t="s">
        <v>893</v>
      </c>
      <c r="D254" t="s">
        <v>894</v>
      </c>
      <c r="E254" t="s">
        <v>888</v>
      </c>
      <c r="F254" t="s">
        <v>895</v>
      </c>
      <c r="G254" t="s">
        <v>74</v>
      </c>
      <c r="H254">
        <v>46.0416666667</v>
      </c>
      <c r="I254">
        <v>3100000</v>
      </c>
      <c r="J254">
        <v>306000</v>
      </c>
      <c r="K254">
        <v>201600</v>
      </c>
      <c r="L254" s="1">
        <f>K254/J254</f>
        <v>0.658823529412</v>
      </c>
      <c r="M254" t="s">
        <v>20</v>
      </c>
      <c r="N254" t="s">
        <v>896</v>
      </c>
    </row>
    <row r="255" spans="1:14">
      <c r="A255">
        <v>5468</v>
      </c>
      <c r="B255" t="s">
        <v>897</v>
      </c>
      <c r="C255" t="s">
        <v>898</v>
      </c>
      <c r="D255" t="s">
        <v>456</v>
      </c>
      <c r="E255" t="s">
        <v>845</v>
      </c>
      <c r="F255" t="s">
        <v>899</v>
      </c>
      <c r="G255" t="s">
        <v>74</v>
      </c>
      <c r="H255">
        <v>54.0416666667</v>
      </c>
      <c r="I255">
        <v>4563010</v>
      </c>
      <c r="J255">
        <v>724000</v>
      </c>
      <c r="K255">
        <v>318800</v>
      </c>
      <c r="L255" s="1">
        <f>K255/J255</f>
        <v>0.440331491713</v>
      </c>
      <c r="M255" t="s">
        <v>20</v>
      </c>
      <c r="N255" t="s">
        <v>896</v>
      </c>
    </row>
    <row r="256" spans="1:14">
      <c r="A256">
        <v>5438</v>
      </c>
      <c r="B256" t="s">
        <v>900</v>
      </c>
      <c r="C256" t="s">
        <v>901</v>
      </c>
      <c r="D256" t="s">
        <v>124</v>
      </c>
      <c r="E256" t="s">
        <v>888</v>
      </c>
      <c r="F256" t="s">
        <v>724</v>
      </c>
      <c r="G256" t="s">
        <v>27</v>
      </c>
      <c r="H256">
        <v>21.0416666667</v>
      </c>
      <c r="I256">
        <v>4870000</v>
      </c>
      <c r="J256">
        <v>2431290</v>
      </c>
      <c r="K256">
        <v>218400</v>
      </c>
      <c r="L256" s="1">
        <f>K256/J256</f>
        <v>0.0898288562862</v>
      </c>
      <c r="M256" t="s">
        <v>20</v>
      </c>
      <c r="N256" t="s">
        <v>127</v>
      </c>
    </row>
    <row r="257" spans="1:14">
      <c r="A257">
        <v>5481</v>
      </c>
      <c r="B257" t="s">
        <v>902</v>
      </c>
      <c r="C257" t="s">
        <v>903</v>
      </c>
      <c r="D257" t="s">
        <v>844</v>
      </c>
      <c r="E257" t="s">
        <v>227</v>
      </c>
      <c r="F257" t="s">
        <v>494</v>
      </c>
      <c r="G257" t="s">
        <v>317</v>
      </c>
      <c r="H257">
        <v>22</v>
      </c>
      <c r="I257">
        <v>1910000</v>
      </c>
      <c r="J257">
        <v>0</v>
      </c>
      <c r="K257">
        <v>0</v>
      </c>
      <c r="L257" s="1" t="str">
        <f>K257/J257</f>
        <v>0</v>
      </c>
      <c r="M257" t="s">
        <v>230</v>
      </c>
      <c r="N257" t="s">
        <v>43</v>
      </c>
    </row>
    <row r="258" spans="1:14">
      <c r="A258">
        <v>5425</v>
      </c>
      <c r="B258" t="s">
        <v>904</v>
      </c>
      <c r="C258" t="s">
        <v>905</v>
      </c>
      <c r="D258" t="s">
        <v>156</v>
      </c>
      <c r="E258" t="s">
        <v>768</v>
      </c>
      <c r="F258" t="s">
        <v>846</v>
      </c>
      <c r="G258" t="s">
        <v>27</v>
      </c>
      <c r="H258">
        <v>7</v>
      </c>
      <c r="I258">
        <v>105649000</v>
      </c>
      <c r="J258">
        <v>12804070</v>
      </c>
      <c r="K258">
        <v>905650</v>
      </c>
      <c r="L258" s="1">
        <f>K258/J258</f>
        <v>0.0707314158701</v>
      </c>
      <c r="M258" t="s">
        <v>20</v>
      </c>
      <c r="N258" t="s">
        <v>158</v>
      </c>
    </row>
    <row r="259" spans="1:14">
      <c r="A259">
        <v>5484</v>
      </c>
      <c r="B259" t="s">
        <v>906</v>
      </c>
      <c r="C259" t="s">
        <v>907</v>
      </c>
      <c r="D259" t="s">
        <v>908</v>
      </c>
      <c r="E259" t="s">
        <v>826</v>
      </c>
      <c r="F259" t="s">
        <v>909</v>
      </c>
      <c r="G259" t="s">
        <v>27</v>
      </c>
      <c r="H259">
        <v>17</v>
      </c>
      <c r="I259">
        <v>20152500</v>
      </c>
      <c r="J259">
        <v>10268375</v>
      </c>
      <c r="K259">
        <v>77332</v>
      </c>
      <c r="L259" s="1">
        <f>K259/J259</f>
        <v>0.00753108451922</v>
      </c>
      <c r="M259" t="s">
        <v>20</v>
      </c>
      <c r="N259" t="s">
        <v>777</v>
      </c>
    </row>
    <row r="260" spans="1:14">
      <c r="A260">
        <v>5490</v>
      </c>
      <c r="B260" t="s">
        <v>910</v>
      </c>
      <c r="C260" t="s">
        <v>911</v>
      </c>
      <c r="D260" t="s">
        <v>464</v>
      </c>
      <c r="E260" t="s">
        <v>846</v>
      </c>
      <c r="F260" t="s">
        <v>781</v>
      </c>
      <c r="G260" t="s">
        <v>27</v>
      </c>
      <c r="H260">
        <v>1</v>
      </c>
      <c r="I260">
        <v>70080755</v>
      </c>
      <c r="J260">
        <v>34876000</v>
      </c>
      <c r="K260">
        <v>1332650</v>
      </c>
      <c r="L260" s="1">
        <f>K260/J260</f>
        <v>0.0382110907214</v>
      </c>
      <c r="M260" t="s">
        <v>20</v>
      </c>
      <c r="N260" t="s">
        <v>158</v>
      </c>
    </row>
    <row r="261" spans="1:14">
      <c r="A261">
        <v>5340</v>
      </c>
      <c r="B261" t="s">
        <v>912</v>
      </c>
      <c r="C261" t="s">
        <v>913</v>
      </c>
      <c r="D261" t="s">
        <v>409</v>
      </c>
      <c r="E261" t="s">
        <v>846</v>
      </c>
      <c r="F261" t="s">
        <v>781</v>
      </c>
      <c r="G261" t="s">
        <v>317</v>
      </c>
      <c r="H261">
        <v>1</v>
      </c>
      <c r="I261">
        <v>404808300</v>
      </c>
      <c r="J261">
        <v>149280000</v>
      </c>
      <c r="K261">
        <v>0</v>
      </c>
      <c r="L261" s="1">
        <f>K261/J261</f>
        <v>0</v>
      </c>
      <c r="M261" t="s">
        <v>411</v>
      </c>
      <c r="N261" t="s">
        <v>116</v>
      </c>
    </row>
    <row r="262" spans="1:14">
      <c r="A262">
        <v>5335</v>
      </c>
      <c r="B262" t="s">
        <v>914</v>
      </c>
      <c r="C262" t="s">
        <v>915</v>
      </c>
      <c r="D262" t="s">
        <v>46</v>
      </c>
      <c r="E262" t="s">
        <v>781</v>
      </c>
      <c r="F262" t="s">
        <v>841</v>
      </c>
      <c r="G262" t="s">
        <v>27</v>
      </c>
      <c r="H262">
        <v>16</v>
      </c>
      <c r="I262">
        <v>232263124</v>
      </c>
      <c r="J262">
        <v>102450920</v>
      </c>
      <c r="K262">
        <v>444000</v>
      </c>
      <c r="L262" s="1">
        <f>K262/J262</f>
        <v>0.00433378245896</v>
      </c>
      <c r="M262" t="s">
        <v>916</v>
      </c>
      <c r="N262" t="s">
        <v>116</v>
      </c>
    </row>
    <row r="263" spans="1:14">
      <c r="A263">
        <v>5511</v>
      </c>
      <c r="B263" t="s">
        <v>917</v>
      </c>
      <c r="C263" t="s">
        <v>918</v>
      </c>
      <c r="D263" t="s">
        <v>844</v>
      </c>
      <c r="E263" t="s">
        <v>919</v>
      </c>
      <c r="F263" t="s">
        <v>919</v>
      </c>
      <c r="G263" t="s">
        <v>317</v>
      </c>
      <c r="H263">
        <v>0</v>
      </c>
      <c r="I263">
        <v>27257000</v>
      </c>
      <c r="J263">
        <v>13410000</v>
      </c>
      <c r="K263">
        <v>0</v>
      </c>
      <c r="L263" s="1">
        <f>K263/J263</f>
        <v>0</v>
      </c>
      <c r="M263" t="s">
        <v>20</v>
      </c>
      <c r="N263" t="s">
        <v>43</v>
      </c>
    </row>
    <row r="264" spans="1:14">
      <c r="A264">
        <v>5526</v>
      </c>
      <c r="B264" t="s">
        <v>920</v>
      </c>
      <c r="C264" t="s">
        <v>921</v>
      </c>
      <c r="D264" t="s">
        <v>343</v>
      </c>
      <c r="E264" t="s">
        <v>922</v>
      </c>
      <c r="F264" t="s">
        <v>841</v>
      </c>
      <c r="G264" t="s">
        <v>27</v>
      </c>
      <c r="H264">
        <v>10</v>
      </c>
      <c r="I264">
        <v>4720000</v>
      </c>
      <c r="J264">
        <v>2245320</v>
      </c>
      <c r="K264">
        <v>532250</v>
      </c>
      <c r="L264" s="1">
        <f>K264/J264</f>
        <v>0.237048616678</v>
      </c>
      <c r="M264" t="s">
        <v>20</v>
      </c>
      <c r="N264" t="s">
        <v>390</v>
      </c>
    </row>
    <row r="265" spans="1:14">
      <c r="A265">
        <v>5517</v>
      </c>
      <c r="B265" t="s">
        <v>923</v>
      </c>
      <c r="C265" t="s">
        <v>924</v>
      </c>
      <c r="D265" t="s">
        <v>766</v>
      </c>
      <c r="E265" t="s">
        <v>922</v>
      </c>
      <c r="F265" t="s">
        <v>841</v>
      </c>
      <c r="G265" t="s">
        <v>27</v>
      </c>
      <c r="H265">
        <v>10</v>
      </c>
      <c r="I265">
        <v>87410000</v>
      </c>
      <c r="J265">
        <v>20608800</v>
      </c>
      <c r="K265">
        <v>1082150</v>
      </c>
      <c r="L265" s="1">
        <f>K265/J265</f>
        <v>0.0525091223167</v>
      </c>
      <c r="M265" t="s">
        <v>20</v>
      </c>
      <c r="N265" t="s">
        <v>116</v>
      </c>
    </row>
    <row r="266" spans="1:14">
      <c r="A266">
        <v>5497</v>
      </c>
      <c r="B266" t="s">
        <v>925</v>
      </c>
      <c r="C266" t="s">
        <v>926</v>
      </c>
      <c r="D266" t="s">
        <v>32</v>
      </c>
      <c r="E266" t="s">
        <v>922</v>
      </c>
      <c r="F266" t="s">
        <v>822</v>
      </c>
      <c r="G266" t="s">
        <v>317</v>
      </c>
      <c r="H266">
        <v>14</v>
      </c>
      <c r="I266">
        <v>2000000</v>
      </c>
      <c r="J266">
        <v>900000</v>
      </c>
      <c r="K266">
        <v>800000</v>
      </c>
      <c r="L266" s="1">
        <f>K266/J266</f>
        <v>0.888888888889</v>
      </c>
      <c r="M266" t="s">
        <v>20</v>
      </c>
      <c r="N266" t="s">
        <v>36</v>
      </c>
    </row>
    <row r="267" spans="1:14">
      <c r="A267">
        <v>5532</v>
      </c>
      <c r="B267" t="s">
        <v>927</v>
      </c>
      <c r="C267" t="s">
        <v>928</v>
      </c>
      <c r="D267" t="s">
        <v>929</v>
      </c>
      <c r="E267" t="s">
        <v>494</v>
      </c>
      <c r="F267" t="s">
        <v>930</v>
      </c>
      <c r="G267" t="s">
        <v>74</v>
      </c>
      <c r="H267">
        <v>11</v>
      </c>
      <c r="I267">
        <v>1580000</v>
      </c>
      <c r="J267">
        <v>1056000</v>
      </c>
      <c r="K267">
        <v>1562400</v>
      </c>
      <c r="L267" s="1">
        <f>K267/J267</f>
        <v>1.47954545455</v>
      </c>
      <c r="M267" t="s">
        <v>20</v>
      </c>
      <c r="N267" t="s">
        <v>390</v>
      </c>
    </row>
    <row r="268" spans="1:14">
      <c r="A268">
        <v>5530</v>
      </c>
      <c r="B268" t="s">
        <v>931</v>
      </c>
      <c r="C268" t="s">
        <v>932</v>
      </c>
      <c r="D268" t="s">
        <v>609</v>
      </c>
      <c r="E268" t="s">
        <v>494</v>
      </c>
      <c r="F268" t="s">
        <v>933</v>
      </c>
      <c r="G268" t="s">
        <v>317</v>
      </c>
      <c r="H268">
        <v>21</v>
      </c>
      <c r="I268">
        <v>2640000</v>
      </c>
      <c r="J268">
        <v>905250</v>
      </c>
      <c r="K268">
        <v>0</v>
      </c>
      <c r="L268" s="1">
        <f>K268/J268</f>
        <v>0</v>
      </c>
      <c r="M268" t="s">
        <v>20</v>
      </c>
      <c r="N268" t="s">
        <v>116</v>
      </c>
    </row>
    <row r="269" spans="1:14">
      <c r="A269">
        <v>5534</v>
      </c>
      <c r="B269" t="s">
        <v>934</v>
      </c>
      <c r="C269" t="s">
        <v>935</v>
      </c>
      <c r="D269" t="s">
        <v>936</v>
      </c>
      <c r="E269" t="s">
        <v>41</v>
      </c>
      <c r="F269" t="s">
        <v>899</v>
      </c>
      <c r="G269" t="s">
        <v>27</v>
      </c>
      <c r="H269">
        <v>12</v>
      </c>
      <c r="I269">
        <v>1000000</v>
      </c>
      <c r="J269">
        <v>634000</v>
      </c>
      <c r="K269">
        <v>46050</v>
      </c>
      <c r="L269" s="1">
        <f>K269/J269</f>
        <v>0.0726340694006</v>
      </c>
      <c r="M269" t="s">
        <v>20</v>
      </c>
      <c r="N269" t="s">
        <v>581</v>
      </c>
    </row>
    <row r="270" spans="1:14">
      <c r="A270">
        <v>5498</v>
      </c>
      <c r="B270" t="s">
        <v>937</v>
      </c>
      <c r="C270" t="s">
        <v>938</v>
      </c>
      <c r="D270" t="s">
        <v>939</v>
      </c>
      <c r="E270" t="s">
        <v>841</v>
      </c>
      <c r="F270" t="s">
        <v>899</v>
      </c>
      <c r="G270" t="s">
        <v>317</v>
      </c>
      <c r="H270">
        <v>5</v>
      </c>
      <c r="I270">
        <v>35540920</v>
      </c>
      <c r="J270">
        <v>17452920</v>
      </c>
      <c r="K270">
        <v>0</v>
      </c>
      <c r="L270" s="1">
        <f>K270/J270</f>
        <v>0</v>
      </c>
      <c r="M270" t="s">
        <v>20</v>
      </c>
      <c r="N270" t="s">
        <v>43</v>
      </c>
    </row>
    <row r="271" spans="1:14">
      <c r="A271">
        <v>5549</v>
      </c>
      <c r="B271" t="s">
        <v>940</v>
      </c>
      <c r="C271" t="s">
        <v>941</v>
      </c>
      <c r="D271" t="s">
        <v>942</v>
      </c>
      <c r="E271" t="s">
        <v>841</v>
      </c>
      <c r="F271" t="s">
        <v>943</v>
      </c>
      <c r="G271" t="s">
        <v>27</v>
      </c>
      <c r="H271">
        <v>21</v>
      </c>
      <c r="I271">
        <v>2280000</v>
      </c>
      <c r="J271">
        <v>1310000</v>
      </c>
      <c r="K271">
        <v>46050</v>
      </c>
      <c r="L271" s="1">
        <f>K271/J271</f>
        <v>0.0351526717557</v>
      </c>
      <c r="M271" t="s">
        <v>358</v>
      </c>
      <c r="N271" t="s">
        <v>581</v>
      </c>
    </row>
    <row r="272" spans="1:14">
      <c r="A272">
        <v>5515</v>
      </c>
      <c r="B272" t="s">
        <v>944</v>
      </c>
      <c r="C272" t="s">
        <v>945</v>
      </c>
      <c r="D272" t="s">
        <v>884</v>
      </c>
      <c r="E272" t="s">
        <v>841</v>
      </c>
      <c r="F272" t="s">
        <v>899</v>
      </c>
      <c r="G272" t="s">
        <v>27</v>
      </c>
      <c r="H272">
        <v>5</v>
      </c>
      <c r="I272">
        <v>4134375</v>
      </c>
      <c r="J272">
        <v>1580000</v>
      </c>
      <c r="K272">
        <v>368400</v>
      </c>
      <c r="L272" s="1">
        <f>K272/J272</f>
        <v>0.233164556962</v>
      </c>
      <c r="M272" t="s">
        <v>20</v>
      </c>
      <c r="N272" t="s">
        <v>581</v>
      </c>
    </row>
    <row r="273" spans="1:14">
      <c r="A273">
        <v>5554</v>
      </c>
      <c r="B273" t="s">
        <v>946</v>
      </c>
      <c r="C273" t="s">
        <v>947</v>
      </c>
      <c r="D273" t="s">
        <v>87</v>
      </c>
      <c r="E273" t="s">
        <v>841</v>
      </c>
      <c r="F273" t="s">
        <v>895</v>
      </c>
      <c r="G273" t="s">
        <v>27</v>
      </c>
      <c r="H273">
        <v>10</v>
      </c>
      <c r="I273">
        <v>7854500</v>
      </c>
      <c r="J273">
        <v>3680000</v>
      </c>
      <c r="K273">
        <v>30700</v>
      </c>
      <c r="L273" s="1">
        <f>K273/J273</f>
        <v>0.00834239130435</v>
      </c>
      <c r="M273" t="s">
        <v>20</v>
      </c>
      <c r="N273" t="s">
        <v>581</v>
      </c>
    </row>
    <row r="274" spans="1:14">
      <c r="A274">
        <v>5558</v>
      </c>
      <c r="B274" t="s">
        <v>948</v>
      </c>
      <c r="C274" t="s">
        <v>949</v>
      </c>
      <c r="D274" t="s">
        <v>950</v>
      </c>
      <c r="E274" t="s">
        <v>858</v>
      </c>
      <c r="F274" t="s">
        <v>858</v>
      </c>
      <c r="G274" t="s">
        <v>402</v>
      </c>
      <c r="H274">
        <v>0</v>
      </c>
      <c r="I274">
        <v>3594800</v>
      </c>
      <c r="J274">
        <v>0</v>
      </c>
      <c r="K274">
        <v>0</v>
      </c>
      <c r="L274" s="1" t="str">
        <f>K274/J274</f>
        <v>0</v>
      </c>
      <c r="M274" t="s">
        <v>20</v>
      </c>
      <c r="N274" t="s">
        <v>158</v>
      </c>
    </row>
    <row r="275" spans="1:14">
      <c r="A275">
        <v>5570</v>
      </c>
      <c r="B275" t="s">
        <v>951</v>
      </c>
      <c r="C275" t="s">
        <v>952</v>
      </c>
      <c r="D275" t="s">
        <v>468</v>
      </c>
      <c r="E275" t="s">
        <v>650</v>
      </c>
      <c r="F275" t="s">
        <v>953</v>
      </c>
      <c r="G275" t="s">
        <v>27</v>
      </c>
      <c r="H275">
        <v>7</v>
      </c>
      <c r="I275">
        <v>6500000</v>
      </c>
      <c r="J275">
        <v>4251000</v>
      </c>
      <c r="K275">
        <v>676655</v>
      </c>
      <c r="L275" s="1">
        <f>K275/J275</f>
        <v>0.15917548812</v>
      </c>
      <c r="M275" t="s">
        <v>238</v>
      </c>
      <c r="N275" t="s">
        <v>43</v>
      </c>
    </row>
    <row r="276" spans="1:14">
      <c r="A276">
        <v>5513</v>
      </c>
      <c r="B276" t="s">
        <v>954</v>
      </c>
      <c r="C276" t="s">
        <v>955</v>
      </c>
      <c r="D276" t="s">
        <v>956</v>
      </c>
      <c r="E276" t="s">
        <v>957</v>
      </c>
      <c r="F276" t="s">
        <v>650</v>
      </c>
      <c r="G276" t="s">
        <v>90</v>
      </c>
      <c r="H276">
        <v>4768</v>
      </c>
      <c r="I276">
        <v>6660394</v>
      </c>
      <c r="J276">
        <v>0</v>
      </c>
      <c r="K276">
        <v>0</v>
      </c>
      <c r="L276" s="1" t="str">
        <f>K276/J276</f>
        <v>0</v>
      </c>
      <c r="M276" t="s">
        <v>20</v>
      </c>
      <c r="N276" t="s">
        <v>36</v>
      </c>
    </row>
    <row r="277" spans="1:14">
      <c r="A277">
        <v>5569</v>
      </c>
      <c r="B277" t="s">
        <v>958</v>
      </c>
      <c r="C277" t="s">
        <v>959</v>
      </c>
      <c r="D277" t="s">
        <v>960</v>
      </c>
      <c r="E277" t="s">
        <v>953</v>
      </c>
      <c r="F277" t="s">
        <v>953</v>
      </c>
      <c r="G277" t="s">
        <v>402</v>
      </c>
      <c r="H277">
        <v>0</v>
      </c>
      <c r="I277">
        <v>20000000</v>
      </c>
      <c r="J277">
        <v>0</v>
      </c>
      <c r="K277">
        <v>0</v>
      </c>
      <c r="L277" s="1" t="str">
        <f>K277/J277</f>
        <v>0</v>
      </c>
      <c r="M277" t="s">
        <v>20</v>
      </c>
      <c r="N277" t="s">
        <v>158</v>
      </c>
    </row>
    <row r="278" spans="1:14">
      <c r="G278">
        <f>COUNTA(J2:J277)</f>
        <v>276</v>
      </c>
      <c r="J278">
        <f>SUM(J2:J277)</f>
        <v>6262850882.18</v>
      </c>
    </row>
    <row r="280" spans="1:14">
      <c r="D280" t="s">
        <v>6</v>
      </c>
      <c r="E280" t="s">
        <v>961</v>
      </c>
      <c r="F280" t="s">
        <v>962</v>
      </c>
      <c r="G280" t="s">
        <v>963</v>
      </c>
      <c r="H280" t="s">
        <v>964</v>
      </c>
    </row>
    <row r="281" spans="1:14">
      <c r="D281" t="s">
        <v>19</v>
      </c>
      <c r="E281">
        <f>COUNTA(J2,J4,J6,J8,J9,J10,J11,J16,J18,J19,J20,J21,J25,J42,J43,J46,J49,J50,J55,J60,J63,J64,J66,J70,J71,J82,J85,J86,J91,J92,J93,J96,J97,J100,J105,J107,J109,J114,J117,J118,J123,J124,J128,J129,J130,J133,J134,J136,J137,J139,J140,J141,J144,J145,J147,J148,J149,J152,J154,J156,J168)</f>
        <v>61</v>
      </c>
      <c r="F281" s="1">
        <f>E281/G278</f>
        <v>0.221014492754</v>
      </c>
      <c r="G281">
        <f>SUM(J2,J4,J6,J8,J9,J10,J11,J16,J18,J19,J20,J21,J25,J42,J43,J46,J49,J50,J55,J60,J63,J64,J66,J70,J71,J82,J85,J86,J91,J92,J93,J96,J97,J100,J105,J107,J109,J114,J117,J118,J123,J124,J128,J129,J130,J133,J134,J136,J137,J139,J140,J141,J144,J145,J147,J148,J149,J152,J154,J156,J168)</f>
        <v>1493173475.99</v>
      </c>
      <c r="H281" s="1">
        <f>G281/J278</f>
        <v>0.238417536052</v>
      </c>
    </row>
    <row r="282" spans="1:14">
      <c r="D282" t="s">
        <v>27</v>
      </c>
      <c r="E282">
        <f>COUNTA(J3,J5,J7,J13,J14,J22,J23,J27,J32,J38,J45,J51,J61,J62,J65,J75,J76,J80,J81,J83,J87,J88,J89,J95,J102,J103,J115,J116,J119,J121,J122,J125,J127,J131,J132,J135,J142,J143,J146,J150,J153,J157,J158,J159,J160,J161,J163,J164,J165,J167,J171,J172,J174,J175,J178,J179,J182,J185,J186,J188,J189,J190,J191,J192,J193,J195,J199,J200,J201,J202,J204,J208,J213,J216,J218,J219,J220,J224,J225,J226,J229,J232,J233,J234,J235,J236,J237,J238,J240,J241,J242,J243,J244,J246,J249,J250,J251,J253,J256,J258,J259,J260,J262,J264,J265,J269,J271,J272,J273,J275)</f>
        <v>110</v>
      </c>
      <c r="F282" s="1">
        <f>E282/G278</f>
        <v>0.398550724638</v>
      </c>
      <c r="G282">
        <f>SUM(J3,J5,J7,J13,J14,J22,J23,J27,J32,J38,J45,J51,J61,J62,J65,J75,J76,J80,J81,J83,J87,J88,J89,J95,J102,J103,J115,J116,J119,J121,J122,J125,J127,J131,J132,J135,J142,J143,J146,J150,J153,J157,J158,J159,J160,J161,J163,J164,J165,J167,J171,J172,J174,J175,J178,J179,J182,J185,J186,J188,J189,J190,J191,J192,J193,J195,J199,J200,J201,J202,J204,J208,J213,J216,J218,J219,J220,J224,J225,J226,J229,J232,J233,J234,J235,J236,J237,J238,J240,J241,J242,J243,J244,J246,J249,J250,J251,J253,J256,J258,J259,J260,J262,J264,J265,J269,J271,J272,J273,J275)</f>
        <v>3519211929</v>
      </c>
      <c r="H282" s="1">
        <f>G282/J278</f>
        <v>0.561918524839</v>
      </c>
    </row>
    <row r="283" spans="1:14">
      <c r="D283" t="s">
        <v>74</v>
      </c>
      <c r="E283">
        <f>COUNTA(J12,J17,J24,J26,J28,J29,J30,J31,J33,J34,J35,J36,J37,J39,J40,J41,J44,J47,J52,J53,J54,J56,J57,J58,J59,J67,J68,J69,J72,J73,J74,J79,J98,J110,J151,J169,J176,J177,J183,J184,J194,J239,J254,J255,J267)</f>
        <v>45</v>
      </c>
      <c r="F283" s="1">
        <f>E283/G278</f>
        <v>0.163043478261</v>
      </c>
      <c r="G283">
        <f>SUM(J12,J17,J24,J26,J28,J29,J30,J31,J33,J34,J35,J36,J37,J39,J40,J41,J44,J47,J52,J53,J54,J56,J57,J58,J59,J67,J68,J69,J72,J73,J74,J79,J98,J110,J151,J169,J176,J177,J183,J184,J194,J239,J254,J255,J267)</f>
        <v>585171491</v>
      </c>
      <c r="H283" s="1">
        <f>G283/J278</f>
        <v>0.093435322349</v>
      </c>
    </row>
    <row r="284" spans="1:14">
      <c r="D284" t="s">
        <v>90</v>
      </c>
      <c r="E284">
        <f>COUNTA(J15,J48,J84,J90,J108,J138,J180,J247,J276)</f>
        <v>9</v>
      </c>
      <c r="F284" s="1">
        <f>E284/G278</f>
        <v>0.0326086956522</v>
      </c>
      <c r="G284">
        <f>SUM(J15,J48,J84,J90,J108,J138,J180,J247,J276)</f>
        <v>139398886</v>
      </c>
      <c r="H284" s="1">
        <f>G284/J278</f>
        <v>0.0222580560551</v>
      </c>
    </row>
    <row r="285" spans="1:14">
      <c r="D285" t="s">
        <v>317</v>
      </c>
      <c r="E285">
        <f>COUNTA(J77,J78,J94,J99,J104,J106,J111,J112,J120,J126,J155,J162,J166,J170,J173,J181,J187,J196,J197,J198,J203,J205,J206,J207,J209,J210,J211,J212,J214,J215,J217,J221,J222,J223,J231,J245,J252,J257,J261,J263,J266,J268,J270)</f>
        <v>43</v>
      </c>
      <c r="F285" s="1">
        <f>E285/G278</f>
        <v>0.155797101449</v>
      </c>
      <c r="G285">
        <f>SUM(J77,J78,J94,J99,J104,J106,J111,J112,J120,J126,J155,J162,J166,J170,J173,J181,J187,J196,J197,J198,J203,J205,J206,J207,J209,J210,J211,J212,J214,J215,J217,J221,J222,J223,J231,J245,J252,J257,J261,J263,J266,J268,J270)</f>
        <v>525175100.189</v>
      </c>
      <c r="H285" s="1">
        <f>G285/J278</f>
        <v>0.0838555970865</v>
      </c>
    </row>
    <row r="286" spans="1:14">
      <c r="D286" t="s">
        <v>402</v>
      </c>
      <c r="E286">
        <f>COUNTA(J101,J113,J227,J228,J230,J248,J274,J277)</f>
        <v>8</v>
      </c>
      <c r="F286" s="1">
        <f>E286/G278</f>
        <v>0.0289855072464</v>
      </c>
      <c r="G286">
        <f>SUM(J101,J113,J227,J228,J230,J248,J274,J277)</f>
        <v>720000</v>
      </c>
      <c r="H286" s="1">
        <f>G286/J278</f>
        <v>0.000114963618573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Arenas Segura</dc:creator>
  <cp:lastModifiedBy>Juan Pablo Arenas Segura</cp:lastModifiedBy>
  <dcterms:created xsi:type="dcterms:W3CDTF">2013-01-11T10:31:27-05:00</dcterms:created>
  <dcterms:modified xsi:type="dcterms:W3CDTF">2013-01-11T10:31:27-05:00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